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charts/chart5.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tables/table2.xml" ContentType="application/vnd.openxmlformats-officedocument.spreadsheetml.table+xml"/>
  <Override PartName="/xl/tables/table1.xml" ContentType="application/vnd.openxmlformats-officedocument.spreadsheetml.table+xml"/>
  <Override PartName="/docProps/custom.xml" ContentType="application/vnd.openxmlformats-officedocument.custom-properties+xml"/>
  <Override PartName="/xl/charts/colors5.xml" ContentType="application/vnd.ms-office.chartcolorstyle+xml"/>
  <Override PartName="/xl/charts/colors1.xml" ContentType="application/vnd.ms-office.chartcolorstyle+xml"/>
  <Override PartName="/xl/charts/style1.xml" ContentType="application/vnd.ms-office.chartstyle+xml"/>
  <Override PartName="/xl/charts/style4.xml" ContentType="application/vnd.ms-office.chartstyle+xml"/>
  <Override PartName="/xl/charts/colors4.xml" ContentType="application/vnd.ms-office.chartcolorstyle+xml"/>
  <Override PartName="/xl/charts/style3.xml" ContentType="application/vnd.ms-office.chartstyle+xml"/>
  <Override PartName="/xl/charts/colors3.xml" ContentType="application/vnd.ms-office.chartcolorstyle+xml"/>
  <Override PartName="/xl/charts/style2.xml" ContentType="application/vnd.ms-office.chartstyle+xml"/>
  <Override PartName="/xl/charts/colors2.xml" ContentType="application/vnd.ms-office.chartcolorstyle+xml"/>
  <Override PartName="/xl/charts/style5.xml" ContentType="application/vnd.ms-office.chartsty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codeName="ThisWorkbook" defaultThemeVersion="124226"/>
  <workbookProtection workbookAlgorithmName="SHA-512" workbookHashValue="ijpD45xDaMwYBMQxSS6zC42Gv2w5rFF1/JEkwYibDSdF7WZGo1SyaZoQZp6uFlpdj5s+EEmtULwn6zHgCyhLqw==" workbookSaltValue="elmfCx7LlcQ4iFBUeDWYbQ==" workbookSpinCount="100000" lockStructure="1"/>
  <bookViews>
    <workbookView xWindow="-120" yWindow="-120" windowWidth="21840" windowHeight="13140"/>
  </bookViews>
  <sheets>
    <sheet name="INSTR" sheetId="5" r:id="rId1"/>
    <sheet name="CHECKLIST" sheetId="1" r:id="rId2"/>
    <sheet name="DB" sheetId="4" r:id="rId3"/>
    <sheet name="img" sheetId="7" state="hidden" r:id="rId4"/>
    <sheet name="DATA" sheetId="3" state="hidden" r:id="rId5"/>
    <sheet name="LISTAS" sheetId="2" state="hidden" r:id="rId6"/>
    <sheet name="LANG" sheetId="6" state="hidden" r:id="rId7"/>
  </sheets>
  <definedNames>
    <definedName name="Anguilla">#REF!</definedName>
    <definedName name="Antigua_and_Barbuda">#REF!</definedName>
    <definedName name="Argentina">#REF!</definedName>
    <definedName name="Aruba">#REF!</definedName>
    <definedName name="Bahamas">#REF!</definedName>
    <definedName name="Belize">#REF!</definedName>
    <definedName name="Bermuda">#REF!</definedName>
    <definedName name="Bonaire_Saint_Eustatius_and_Saba">#REF!</definedName>
    <definedName name="Brazil">#REF!</definedName>
    <definedName name="British_Virgin_Islands">#REF!</definedName>
    <definedName name="Canada">#REF!</definedName>
    <definedName name="Cayman_Islands">#REF!</definedName>
    <definedName name="Chile">#REF!</definedName>
    <definedName name="Colombia">#REF!</definedName>
    <definedName name="Costa_Rica">#REF!</definedName>
    <definedName name="Cuba">#REF!</definedName>
    <definedName name="Curacao">#REF!</definedName>
    <definedName name="Dominica">#REF!</definedName>
    <definedName name="Dominican_Republic">#REF!</definedName>
    <definedName name="Ecuador">#REF!</definedName>
    <definedName name="El_Salvador">#REF!</definedName>
    <definedName name="French_Guiana">#REF!</definedName>
    <definedName name="Grenada">#REF!</definedName>
    <definedName name="GRPA1">#REF!</definedName>
    <definedName name="GRPA2">#REF!</definedName>
    <definedName name="GRPA3">#REF!</definedName>
    <definedName name="GRPA4">#REF!</definedName>
    <definedName name="GRPA5">#REF!</definedName>
    <definedName name="GRPA6">#REF!</definedName>
    <definedName name="GRPA7">#REF!</definedName>
    <definedName name="GRPB1">#REF!</definedName>
    <definedName name="GRPB2">#REF!</definedName>
    <definedName name="GRPB3">#REF!</definedName>
    <definedName name="GRPB4">#REF!</definedName>
    <definedName name="GRPB5">#REF!</definedName>
    <definedName name="GRPB6">#REF!</definedName>
    <definedName name="GRPB7">#REF!</definedName>
    <definedName name="GRPB8">#REF!</definedName>
    <definedName name="GRPC1">#REF!</definedName>
    <definedName name="GRPC2">#REF!</definedName>
    <definedName name="GRPC3">#REF!</definedName>
    <definedName name="GRPE1">#REF!</definedName>
    <definedName name="GRPE2">#REF!</definedName>
    <definedName name="GRPG1">#REF!</definedName>
    <definedName name="GRPG2">#REF!</definedName>
    <definedName name="GRPG3">#REF!</definedName>
    <definedName name="GRPG4">#REF!</definedName>
    <definedName name="GRPH1">#REF!</definedName>
    <definedName name="GRPH2">#REF!</definedName>
    <definedName name="GRPH3">#REF!</definedName>
    <definedName name="GRPM1">#REF!</definedName>
    <definedName name="GRPM2">#REF!</definedName>
    <definedName name="GRPM3">#REF!</definedName>
    <definedName name="GRPS1">#REF!</definedName>
    <definedName name="GRPS2">#REF!</definedName>
    <definedName name="GRPS3">#REF!</definedName>
    <definedName name="GRPS4">#REF!</definedName>
    <definedName name="GRPS5">#REF!</definedName>
    <definedName name="GRPS6">#REF!</definedName>
    <definedName name="GRPT1">#REF!</definedName>
    <definedName name="GRPT2">#REF!</definedName>
    <definedName name="GRPT3">#REF!</definedName>
    <definedName name="GRPT4">#REF!</definedName>
    <definedName name="GRPT5">#REF!</definedName>
    <definedName name="GRPT6">#REF!</definedName>
    <definedName name="GRPT7">#REF!</definedName>
    <definedName name="GRPT8">#REF!</definedName>
    <definedName name="GRPT9">#REF!</definedName>
    <definedName name="Guadeloupe">#REF!</definedName>
    <definedName name="Guatemala">#REF!</definedName>
    <definedName name="Guyana">#REF!</definedName>
    <definedName name="Haiti">#REF!</definedName>
    <definedName name="Honduras">#REF!</definedName>
    <definedName name="Hora">#REF!</definedName>
    <definedName name="Jamaica">#REF!</definedName>
    <definedName name="Limpio">#REF!</definedName>
    <definedName name="Martinique">#REF!</definedName>
    <definedName name="Mexico">#REF!</definedName>
    <definedName name="Nicaragua">#REF!</definedName>
    <definedName name="Operacion">#REF!</definedName>
    <definedName name="PAHOMTS0000135E" localSheetId="6">LANG!$D$127</definedName>
    <definedName name="Panama">#REF!</definedName>
    <definedName name="Paraguay">#REF!</definedName>
    <definedName name="Peru">#REF!</definedName>
    <definedName name="Pisos">#REF!</definedName>
    <definedName name="_xlnm.Print_Area" localSheetId="1">CHECKLIST!$B$1:$AF$88</definedName>
    <definedName name="_xlnm.Print_Area" localSheetId="2">DB!$A$1:$AC$33</definedName>
    <definedName name="_xlnm.Print_Area" localSheetId="0">INSTR!$A$5:$T$63</definedName>
    <definedName name="Puerto_Rico">#REF!</definedName>
    <definedName name="Saint_Kitts_and_Nevis">#REF!</definedName>
    <definedName name="Saint_Lucia">#REF!</definedName>
    <definedName name="Saint_Martin">#REF!</definedName>
    <definedName name="Saint_Vincent_and_the_Grenadines">#REF!</definedName>
    <definedName name="Seguro">#REF!</definedName>
    <definedName name="Sino">#REF!</definedName>
    <definedName name="Sint_Maarten">#REF!</definedName>
    <definedName name="Suriname">#REF!</definedName>
    <definedName name="Trinidad_and_Tobago">#REF!</definedName>
    <definedName name="Turks_and_Caicos_Islands">#REF!</definedName>
    <definedName name="United_States_of_America">#REF!</definedName>
    <definedName name="United_States_Virgin_Islands">#REF!</definedName>
    <definedName name="Uruguay">#REF!</definedName>
    <definedName name="Venezuela">#REF!</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6" l="1"/>
  <c r="AD52" i="1" s="1"/>
  <c r="S29" i="1" l="1"/>
  <c r="L30" i="1"/>
  <c r="L29" i="1"/>
  <c r="A12" i="4"/>
  <c r="K6" i="4"/>
  <c r="A1" i="4"/>
  <c r="R30" i="1"/>
  <c r="B61" i="5"/>
  <c r="B11" i="5"/>
  <c r="B17" i="5"/>
  <c r="B18" i="5"/>
  <c r="B12" i="5"/>
  <c r="B45" i="5"/>
  <c r="B56" i="5"/>
  <c r="B43" i="5"/>
  <c r="B55" i="5"/>
  <c r="B50" i="5"/>
  <c r="B40" i="5"/>
  <c r="F45" i="5"/>
  <c r="F43" i="5"/>
  <c r="B41" i="5"/>
  <c r="B49" i="5"/>
  <c r="F41" i="5"/>
  <c r="J69" i="1"/>
  <c r="B35" i="5"/>
  <c r="B34" i="5"/>
  <c r="B28" i="5"/>
  <c r="J77" i="1"/>
  <c r="J83" i="1"/>
  <c r="F52" i="1"/>
  <c r="J57" i="1"/>
  <c r="F62" i="1"/>
  <c r="J58" i="1"/>
  <c r="F53" i="1"/>
  <c r="F59" i="1"/>
  <c r="J74" i="1"/>
  <c r="J66" i="1"/>
  <c r="J78" i="1"/>
  <c r="J86" i="1"/>
  <c r="AB24" i="1"/>
  <c r="G2" i="3"/>
  <c r="G3" i="3"/>
  <c r="G5" i="3"/>
  <c r="G4" i="3"/>
  <c r="J59" i="1"/>
  <c r="J73" i="1"/>
  <c r="J65" i="1"/>
  <c r="J79" i="1"/>
  <c r="J87" i="1"/>
  <c r="J53" i="1"/>
  <c r="B5" i="2"/>
  <c r="J54" i="1"/>
  <c r="J60" i="1"/>
  <c r="J72" i="1"/>
  <c r="J62" i="1"/>
  <c r="J80" i="1"/>
  <c r="J88" i="1"/>
  <c r="J55" i="1"/>
  <c r="J61" i="1"/>
  <c r="J71" i="1"/>
  <c r="J64" i="1"/>
  <c r="J81" i="1"/>
  <c r="G47" i="1"/>
  <c r="B52" i="1"/>
  <c r="J56" i="1"/>
  <c r="B62" i="1"/>
  <c r="J70" i="1"/>
  <c r="J63" i="1"/>
  <c r="J82" i="1"/>
  <c r="B28" i="2"/>
  <c r="J76" i="1"/>
  <c r="J68" i="1"/>
  <c r="B78" i="1"/>
  <c r="J84" i="1"/>
  <c r="J52" i="1"/>
  <c r="B53" i="1"/>
  <c r="B59" i="1"/>
  <c r="J75" i="1"/>
  <c r="J67" i="1"/>
  <c r="F78" i="1"/>
  <c r="J85" i="1"/>
  <c r="B16" i="2"/>
  <c r="D47" i="1"/>
  <c r="B14" i="2"/>
  <c r="B15" i="2"/>
  <c r="B3" i="2"/>
  <c r="B17" i="2"/>
  <c r="D49" i="1"/>
  <c r="B38" i="1"/>
  <c r="D45" i="1"/>
  <c r="B4" i="2"/>
  <c r="B21" i="2"/>
  <c r="K1" i="3" s="1"/>
  <c r="G45" i="1"/>
  <c r="G49" i="1"/>
  <c r="B23" i="2"/>
  <c r="M1" i="3" s="1"/>
  <c r="B7" i="2"/>
  <c r="B25" i="2"/>
  <c r="B11" i="2"/>
  <c r="B26" i="2"/>
  <c r="B44" i="1"/>
  <c r="B8" i="2"/>
  <c r="B18" i="2"/>
  <c r="B9" i="2"/>
  <c r="B19" i="2"/>
  <c r="B2" i="2"/>
  <c r="B12" i="2"/>
  <c r="B22" i="2"/>
  <c r="L1" i="3" s="1"/>
  <c r="N25" i="1"/>
  <c r="Z19" i="1"/>
  <c r="B11" i="1"/>
  <c r="C19" i="1"/>
  <c r="C29" i="1"/>
  <c r="Z17" i="1"/>
  <c r="L10" i="1"/>
  <c r="B5" i="1"/>
  <c r="Q11" i="1"/>
  <c r="S19" i="1"/>
  <c r="Z18" i="1"/>
  <c r="Y25" i="1"/>
  <c r="B1" i="1"/>
  <c r="B15" i="1"/>
  <c r="B23" i="1"/>
  <c r="B34" i="1"/>
  <c r="L24" i="1"/>
  <c r="S18" i="1"/>
  <c r="B8" i="1"/>
  <c r="R8" i="1"/>
  <c r="C16" i="1"/>
  <c r="C24" i="1"/>
  <c r="J16" i="1"/>
  <c r="F25" i="1"/>
  <c r="U10" i="1"/>
  <c r="B9" i="1"/>
  <c r="C17" i="1"/>
  <c r="S24" i="1"/>
  <c r="J17" i="1"/>
  <c r="Q25" i="1"/>
  <c r="B10" i="1"/>
  <c r="S17" i="1"/>
  <c r="C25" i="1"/>
  <c r="J18" i="1"/>
  <c r="AB25" i="1"/>
  <c r="C18" i="1"/>
  <c r="J19" i="1"/>
  <c r="B25" i="5"/>
  <c r="B27" i="5"/>
  <c r="B9" i="5"/>
  <c r="B5" i="5"/>
  <c r="B2" i="5"/>
  <c r="A13" i="4" l="1"/>
  <c r="A14" i="4"/>
  <c r="A15" i="4"/>
  <c r="A16" i="4"/>
  <c r="A10" i="4"/>
  <c r="E8" i="4"/>
  <c r="E7" i="4"/>
  <c r="A9" i="4"/>
  <c r="A8" i="4"/>
  <c r="A7" i="4"/>
  <c r="H6" i="3"/>
  <c r="B3" i="3"/>
  <c r="C3" i="3" s="1"/>
  <c r="B4" i="3"/>
  <c r="C4" i="3" s="1"/>
  <c r="B5" i="3"/>
  <c r="C5" i="3" s="1"/>
  <c r="B6" i="3"/>
  <c r="C6" i="3" s="1"/>
  <c r="B7" i="3"/>
  <c r="C7" i="3" s="1"/>
  <c r="B8" i="3"/>
  <c r="C8" i="3" s="1"/>
  <c r="B9" i="3"/>
  <c r="C9" i="3" s="1"/>
  <c r="B10" i="3"/>
  <c r="C10" i="3" s="1"/>
  <c r="B11" i="3"/>
  <c r="C11" i="3" s="1"/>
  <c r="B12" i="3"/>
  <c r="C12" i="3" s="1"/>
  <c r="B13" i="3"/>
  <c r="C13" i="3" s="1"/>
  <c r="B14" i="3"/>
  <c r="C14" i="3" s="1"/>
  <c r="B15" i="3"/>
  <c r="C15" i="3" s="1"/>
  <c r="B16" i="3"/>
  <c r="C16" i="3" s="1"/>
  <c r="B17" i="3"/>
  <c r="C17" i="3" s="1"/>
  <c r="B18" i="3"/>
  <c r="C18" i="3" s="1"/>
  <c r="B19" i="3"/>
  <c r="C19" i="3" s="1"/>
  <c r="B20" i="3"/>
  <c r="C20" i="3" s="1"/>
  <c r="B21" i="3"/>
  <c r="C21" i="3" s="1"/>
  <c r="B22" i="3"/>
  <c r="C22" i="3" s="1"/>
  <c r="B23" i="3"/>
  <c r="C23" i="3" s="1"/>
  <c r="B24" i="3"/>
  <c r="C24" i="3" s="1"/>
  <c r="B25" i="3"/>
  <c r="C25" i="3" s="1"/>
  <c r="B26" i="3"/>
  <c r="C26" i="3" s="1"/>
  <c r="B27" i="3"/>
  <c r="C27" i="3" s="1"/>
  <c r="B28" i="3"/>
  <c r="C28" i="3" s="1"/>
  <c r="B29" i="3"/>
  <c r="C29" i="3" s="1"/>
  <c r="B30" i="3"/>
  <c r="C30" i="3" s="1"/>
  <c r="B31" i="3"/>
  <c r="C31" i="3" s="1"/>
  <c r="B32" i="3"/>
  <c r="C32" i="3" s="1"/>
  <c r="B33" i="3"/>
  <c r="C33" i="3" s="1"/>
  <c r="B34" i="3"/>
  <c r="C34" i="3" s="1"/>
  <c r="B35" i="3"/>
  <c r="C35" i="3" s="1"/>
  <c r="B36" i="3"/>
  <c r="C36" i="3" s="1"/>
  <c r="B37" i="3"/>
  <c r="C37" i="3" s="1"/>
  <c r="B2" i="3"/>
  <c r="C2" i="3" s="1"/>
  <c r="I2" i="3" l="1"/>
  <c r="J2" i="3" s="1"/>
  <c r="M13" i="4" s="1"/>
  <c r="M5" i="3"/>
  <c r="L3" i="3"/>
  <c r="K5" i="3"/>
  <c r="M3" i="3"/>
  <c r="L4" i="3"/>
  <c r="K3" i="3"/>
  <c r="K4" i="3"/>
  <c r="L5" i="3"/>
  <c r="M4" i="3"/>
  <c r="C38" i="3"/>
  <c r="C39" i="3" s="1"/>
  <c r="L2" i="3"/>
  <c r="K2" i="3"/>
  <c r="M2" i="3"/>
  <c r="I5" i="3"/>
  <c r="J5" i="3" s="1"/>
  <c r="M16" i="4" s="1"/>
  <c r="I4" i="3"/>
  <c r="J4" i="3" s="1"/>
  <c r="M15" i="4" s="1"/>
  <c r="I3" i="3"/>
  <c r="J3" i="3" s="1"/>
  <c r="M14" i="4" s="1"/>
  <c r="K6" i="3" l="1"/>
  <c r="N3" i="3"/>
  <c r="N5" i="3"/>
  <c r="M6" i="3"/>
  <c r="N4" i="3"/>
  <c r="L6" i="3"/>
  <c r="J8" i="3"/>
  <c r="J9" i="3" s="1"/>
  <c r="N2" i="3"/>
  <c r="I6" i="3"/>
  <c r="J6" i="3" s="1"/>
  <c r="K8" i="4" s="1"/>
  <c r="AH54" i="1" l="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53" i="1"/>
  <c r="AH89" i="1" l="1"/>
  <c r="B90" i="1" s="1"/>
</calcChain>
</file>

<file path=xl/sharedStrings.xml><?xml version="1.0" encoding="utf-8"?>
<sst xmlns="http://schemas.openxmlformats.org/spreadsheetml/2006/main" count="844" uniqueCount="541">
  <si>
    <t>FECHA EVALUACION:</t>
  </si>
  <si>
    <t>PAIS:</t>
  </si>
  <si>
    <t>Otra</t>
  </si>
  <si>
    <t xml:space="preserve">NIVEL: </t>
  </si>
  <si>
    <t>Nacional</t>
  </si>
  <si>
    <t>RECURSOS MOVILES:</t>
  </si>
  <si>
    <t>PERSONAL:</t>
  </si>
  <si>
    <t xml:space="preserve">Otros Indicar </t>
  </si>
  <si>
    <t>Niveles de verificacion</t>
  </si>
  <si>
    <t>CUMPLE</t>
  </si>
  <si>
    <t>EN PROCESO</t>
  </si>
  <si>
    <t>NO CUMPLE</t>
  </si>
  <si>
    <t>COMPONENTES</t>
  </si>
  <si>
    <t>OBJETIVO</t>
  </si>
  <si>
    <t>ACCIONES DE ALISTAMIENTO</t>
  </si>
  <si>
    <t>GESTION DE LA LLAMADA</t>
  </si>
  <si>
    <t>Disponibilidad de un mecanismo para la regulación y coordinación de traslados interhospitalarios.</t>
  </si>
  <si>
    <t>PRIMER RESPONDIENTE</t>
  </si>
  <si>
    <t>Procedimientos de SVB para casos sospechosos establecidos en coordinación con su SEM de referencia.</t>
  </si>
  <si>
    <t xml:space="preserve">Procedimiento para la evacuación de residuos biológicos-infecciosos al finalizar la respuesta establecido con el servicio de ambulancias o la red integrada de servicios de salud. </t>
  </si>
  <si>
    <t>Procedimiento de preaviso hospitalario con la red integral de servicios de salud establecido para confirmar la recepción y facilitar la preparación del servicio de urgencias para la llegada del caso sospechoso o confirmado.</t>
  </si>
  <si>
    <t>Mecanismos de comunicación/coordinación identificados y establecidos con los responsables de salud para informar de las activaciones de ambulancia y traslado de pacientes.</t>
  </si>
  <si>
    <t>Revisión y confirmación de la capacidad de filtración de los ventiladores utilizados en las ambulancias y su efecto con las ventilaciones a presiones positiva</t>
  </si>
  <si>
    <t>Garantizar el adecuado funcionamiento de los centros 911/CRUE y de los servicios de ambulancia</t>
  </si>
  <si>
    <t>Personal capacitado, suficiente y disponible para asegurar los puestos de gestión de llamada y dotaciones de las ambulancias.</t>
  </si>
  <si>
    <t>Vocero oficial designado y coordinado con las autoridades de salud.</t>
  </si>
  <si>
    <t>NOMBRE DEL DEPARTAMENTO/ORGANIZACIÓN:</t>
  </si>
  <si>
    <t>Indicar:</t>
  </si>
  <si>
    <t xml:space="preserve">No </t>
  </si>
  <si>
    <t xml:space="preserve">Bomberos </t>
  </si>
  <si>
    <t xml:space="preserve">Universidad </t>
  </si>
  <si>
    <t xml:space="preserve">TIPO: </t>
  </si>
  <si>
    <t xml:space="preserve">GESTION LLAMADA: </t>
  </si>
  <si>
    <t xml:space="preserve">Si </t>
  </si>
  <si>
    <t xml:space="preserve">Policia </t>
  </si>
  <si>
    <t xml:space="preserve">TELEFONO EMERGENCIAS: </t>
  </si>
  <si>
    <t>(Numero:</t>
  </si>
  <si>
    <t>)</t>
  </si>
  <si>
    <t>Vehiculos Transporte no Urgente</t>
  </si>
  <si>
    <t>Ambulancia Soporte Vital Basico</t>
  </si>
  <si>
    <t>Helicóptero medicalizado</t>
  </si>
  <si>
    <t>Ambulancia Soporte Vital Avanzado</t>
  </si>
  <si>
    <t>Motos Primera Respuesta</t>
  </si>
  <si>
    <t>Barco medicalizado</t>
  </si>
  <si>
    <t>Tecnico Emergencias Medicas básico</t>
  </si>
  <si>
    <t>Enfermería</t>
  </si>
  <si>
    <t xml:space="preserve">Tecnico Emergencias Medicas intermedio </t>
  </si>
  <si>
    <t>Paramédico</t>
  </si>
  <si>
    <t>Médico</t>
  </si>
  <si>
    <t>En caso de otros Indicar:</t>
  </si>
  <si>
    <t>ID</t>
  </si>
  <si>
    <t>Nombre</t>
  </si>
  <si>
    <t>Nombre Completo</t>
  </si>
  <si>
    <t>ISO 3</t>
  </si>
  <si>
    <t>Mapa</t>
  </si>
  <si>
    <t>SubRegion</t>
  </si>
  <si>
    <t>Anguilla</t>
  </si>
  <si>
    <t>AIA</t>
  </si>
  <si>
    <t>North, Central &amp; Caribbean</t>
  </si>
  <si>
    <t>Non Latin Caribbean</t>
  </si>
  <si>
    <t>Antigua_and_Barbuda</t>
  </si>
  <si>
    <t>Antigua and Barbuda</t>
  </si>
  <si>
    <t>ATG</t>
  </si>
  <si>
    <t>Argentina</t>
  </si>
  <si>
    <t>ARG</t>
  </si>
  <si>
    <t>South America</t>
  </si>
  <si>
    <t>South Cone</t>
  </si>
  <si>
    <t>Aruba</t>
  </si>
  <si>
    <t>ABW</t>
  </si>
  <si>
    <t>Bahamas</t>
  </si>
  <si>
    <t>BHS</t>
  </si>
  <si>
    <t>Belize</t>
  </si>
  <si>
    <t>BLZ</t>
  </si>
  <si>
    <t>Central America</t>
  </si>
  <si>
    <t>Bermuda</t>
  </si>
  <si>
    <t>BMU</t>
  </si>
  <si>
    <t>North America</t>
  </si>
  <si>
    <t>Bolivia</t>
  </si>
  <si>
    <t>BOL</t>
  </si>
  <si>
    <t>Andean</t>
  </si>
  <si>
    <t>Bonaire_Saint_Eustatius_and_Saba</t>
  </si>
  <si>
    <t>Bonaire, Saint Eustatius and Saba</t>
  </si>
  <si>
    <t>BES</t>
  </si>
  <si>
    <t>Brazil</t>
  </si>
  <si>
    <t>BRA</t>
  </si>
  <si>
    <t>Latin America</t>
  </si>
  <si>
    <t>British_Virgin_Islands</t>
  </si>
  <si>
    <t>British Virgin Islands</t>
  </si>
  <si>
    <t>VGB</t>
  </si>
  <si>
    <t>Canada</t>
  </si>
  <si>
    <t>CAN</t>
  </si>
  <si>
    <t>Cayman_Islands</t>
  </si>
  <si>
    <t>Cayman Islands</t>
  </si>
  <si>
    <t>CYM</t>
  </si>
  <si>
    <t>Chile</t>
  </si>
  <si>
    <t>CHL</t>
  </si>
  <si>
    <t>Colombia</t>
  </si>
  <si>
    <t>COL</t>
  </si>
  <si>
    <t>Costa_Rica</t>
  </si>
  <si>
    <t>Costa Rica</t>
  </si>
  <si>
    <t>CRI</t>
  </si>
  <si>
    <t>Cuba</t>
  </si>
  <si>
    <t>CUB</t>
  </si>
  <si>
    <t>Latin Caribbean</t>
  </si>
  <si>
    <t>Curacao</t>
  </si>
  <si>
    <t>CUW</t>
  </si>
  <si>
    <t>Dominica</t>
  </si>
  <si>
    <t>DMA</t>
  </si>
  <si>
    <t>Dominican_Republic</t>
  </si>
  <si>
    <t>Dominican Republic</t>
  </si>
  <si>
    <t>DOM</t>
  </si>
  <si>
    <t>Ecuador</t>
  </si>
  <si>
    <t>ECU</t>
  </si>
  <si>
    <t>El_Salvador</t>
  </si>
  <si>
    <t>El Salvador</t>
  </si>
  <si>
    <t>SLV</t>
  </si>
  <si>
    <t>French_Guiana</t>
  </si>
  <si>
    <t>French Guiana</t>
  </si>
  <si>
    <t>GUF</t>
  </si>
  <si>
    <t>Grenada</t>
  </si>
  <si>
    <t>GRD</t>
  </si>
  <si>
    <t>Guadeloupe</t>
  </si>
  <si>
    <t>GLP</t>
  </si>
  <si>
    <t>Guatemala</t>
  </si>
  <si>
    <t>GTM</t>
  </si>
  <si>
    <t>Guyana</t>
  </si>
  <si>
    <t>GUY</t>
  </si>
  <si>
    <t>Haiti</t>
  </si>
  <si>
    <t>HTI</t>
  </si>
  <si>
    <t>Honduras</t>
  </si>
  <si>
    <t>HND</t>
  </si>
  <si>
    <t>Jamaica</t>
  </si>
  <si>
    <t>JAM</t>
  </si>
  <si>
    <t>Martinique</t>
  </si>
  <si>
    <t>MTQ</t>
  </si>
  <si>
    <t>Mexico</t>
  </si>
  <si>
    <t>MEX</t>
  </si>
  <si>
    <t>Nicaragua</t>
  </si>
  <si>
    <t>NIC</t>
  </si>
  <si>
    <t>Panama</t>
  </si>
  <si>
    <t>PAN</t>
  </si>
  <si>
    <t>Paraguay</t>
  </si>
  <si>
    <t>PRY</t>
  </si>
  <si>
    <t>Peru</t>
  </si>
  <si>
    <t>PER</t>
  </si>
  <si>
    <t>Puerto_Rico</t>
  </si>
  <si>
    <t>Puerto Rico</t>
  </si>
  <si>
    <t>PRI</t>
  </si>
  <si>
    <t>Saint_Kitts_and_Nevis</t>
  </si>
  <si>
    <t>Saint Kitts and Nevis</t>
  </si>
  <si>
    <t>KNA</t>
  </si>
  <si>
    <t>Saint_Lucia</t>
  </si>
  <si>
    <t>Saint Lucia</t>
  </si>
  <si>
    <t>LCA</t>
  </si>
  <si>
    <t>Saint_Martin</t>
  </si>
  <si>
    <t>Saint Martin</t>
  </si>
  <si>
    <t>MAF</t>
  </si>
  <si>
    <t>Saint_Vincent_and_the_Grenadines</t>
  </si>
  <si>
    <t>Saint Vincent and the Grenadines</t>
  </si>
  <si>
    <t>VCT</t>
  </si>
  <si>
    <t>Sint_Maarten</t>
  </si>
  <si>
    <t>Sint Maarten</t>
  </si>
  <si>
    <t>SXM</t>
  </si>
  <si>
    <t>Suriname</t>
  </si>
  <si>
    <t>SUR</t>
  </si>
  <si>
    <t>Trinidad_and_Tobago</t>
  </si>
  <si>
    <t>Trinidad and Tobago</t>
  </si>
  <si>
    <t>TTO</t>
  </si>
  <si>
    <t>Turks_and_Caicos_Islands</t>
  </si>
  <si>
    <t>Turks and Caicos Islands</t>
  </si>
  <si>
    <t>TCA</t>
  </si>
  <si>
    <t>United_States_of_America</t>
  </si>
  <si>
    <t>United States of America</t>
  </si>
  <si>
    <t>USA</t>
  </si>
  <si>
    <t>United_States_Virgin_Islands</t>
  </si>
  <si>
    <t>United States Virgin Islands</t>
  </si>
  <si>
    <t>VIR</t>
  </si>
  <si>
    <t>Uruguay</t>
  </si>
  <si>
    <t>URY</t>
  </si>
  <si>
    <t>Venezuela</t>
  </si>
  <si>
    <t>VEN</t>
  </si>
  <si>
    <t>% General</t>
  </si>
  <si>
    <t>Lang</t>
  </si>
  <si>
    <t>Clv</t>
  </si>
  <si>
    <t>English</t>
  </si>
  <si>
    <t>Español</t>
  </si>
  <si>
    <t>Hoja</t>
  </si>
  <si>
    <t>Clave</t>
  </si>
  <si>
    <t>es</t>
  </si>
  <si>
    <t>en</t>
  </si>
  <si>
    <t>fr</t>
  </si>
  <si>
    <t>pt</t>
  </si>
  <si>
    <t>B001</t>
  </si>
  <si>
    <t>Seleciona el idioma:</t>
  </si>
  <si>
    <t>Select the language:</t>
  </si>
  <si>
    <t>B002</t>
  </si>
  <si>
    <t>B003</t>
  </si>
  <si>
    <t>B004</t>
  </si>
  <si>
    <t>B005</t>
  </si>
  <si>
    <t>B006</t>
  </si>
  <si>
    <t>B007</t>
  </si>
  <si>
    <t>B008</t>
  </si>
  <si>
    <t>B009</t>
  </si>
  <si>
    <t>B010</t>
  </si>
  <si>
    <t>B011</t>
  </si>
  <si>
    <t>B012</t>
  </si>
  <si>
    <t>B013</t>
  </si>
  <si>
    <t>B014</t>
  </si>
  <si>
    <t>datas</t>
  </si>
  <si>
    <t>G001</t>
  </si>
  <si>
    <t>G002</t>
  </si>
  <si>
    <t>G003</t>
  </si>
  <si>
    <t>G004</t>
  </si>
  <si>
    <t>G005</t>
  </si>
  <si>
    <t>G006</t>
  </si>
  <si>
    <t>G007</t>
  </si>
  <si>
    <t>G008</t>
  </si>
  <si>
    <t>G009</t>
  </si>
  <si>
    <t>G010</t>
  </si>
  <si>
    <t>G011</t>
  </si>
  <si>
    <t>G012</t>
  </si>
  <si>
    <t>G013</t>
  </si>
  <si>
    <t>G014</t>
  </si>
  <si>
    <t>G015</t>
  </si>
  <si>
    <t>G016</t>
  </si>
  <si>
    <t>G017</t>
  </si>
  <si>
    <t>G018</t>
  </si>
  <si>
    <t>G019</t>
  </si>
  <si>
    <t>G020</t>
  </si>
  <si>
    <t>G021</t>
  </si>
  <si>
    <t>G022</t>
  </si>
  <si>
    <t>G023</t>
  </si>
  <si>
    <t>G024</t>
  </si>
  <si>
    <t>G025</t>
  </si>
  <si>
    <t>G026</t>
  </si>
  <si>
    <t>G027</t>
  </si>
  <si>
    <t>Nombre de los evaluadores:</t>
  </si>
  <si>
    <t>H001</t>
  </si>
  <si>
    <t>H002</t>
  </si>
  <si>
    <t>H003</t>
  </si>
  <si>
    <t>H004</t>
  </si>
  <si>
    <t>H005</t>
  </si>
  <si>
    <t>H006</t>
  </si>
  <si>
    <t>H007</t>
  </si>
  <si>
    <t>H008</t>
  </si>
  <si>
    <t>H009</t>
  </si>
  <si>
    <t>H010</t>
  </si>
  <si>
    <t>H011</t>
  </si>
  <si>
    <t>H012</t>
  </si>
  <si>
    <t>H013</t>
  </si>
  <si>
    <t>H014</t>
  </si>
  <si>
    <t>H015</t>
  </si>
  <si>
    <t>H016</t>
  </si>
  <si>
    <t>H017</t>
  </si>
  <si>
    <t>H018</t>
  </si>
  <si>
    <t>H019</t>
  </si>
  <si>
    <t>H020</t>
  </si>
  <si>
    <t>H021</t>
  </si>
  <si>
    <t>H022</t>
  </si>
  <si>
    <t>H023</t>
  </si>
  <si>
    <t>H024</t>
  </si>
  <si>
    <t>H025</t>
  </si>
  <si>
    <t>H026</t>
  </si>
  <si>
    <t>H027</t>
  </si>
  <si>
    <t>H028</t>
  </si>
  <si>
    <t>H029</t>
  </si>
  <si>
    <t>H030</t>
  </si>
  <si>
    <t>H031</t>
  </si>
  <si>
    <t>H032</t>
  </si>
  <si>
    <t>H033</t>
  </si>
  <si>
    <t>H034</t>
  </si>
  <si>
    <t>H035</t>
  </si>
  <si>
    <t>H036</t>
  </si>
  <si>
    <t>H037</t>
  </si>
  <si>
    <t>H038</t>
  </si>
  <si>
    <t>H039</t>
  </si>
  <si>
    <t>H040</t>
  </si>
  <si>
    <t>H041</t>
  </si>
  <si>
    <t>H042</t>
  </si>
  <si>
    <t>H043</t>
  </si>
  <si>
    <t>H044</t>
  </si>
  <si>
    <t>H045</t>
  </si>
  <si>
    <t>H046</t>
  </si>
  <si>
    <t>H047</t>
  </si>
  <si>
    <t>H048</t>
  </si>
  <si>
    <t>H049</t>
  </si>
  <si>
    <t>H050</t>
  </si>
  <si>
    <t>H051</t>
  </si>
  <si>
    <t>H052</t>
  </si>
  <si>
    <t>H053</t>
  </si>
  <si>
    <t>H054</t>
  </si>
  <si>
    <t>H055</t>
  </si>
  <si>
    <t>DB</t>
  </si>
  <si>
    <t>I001</t>
  </si>
  <si>
    <t>I002</t>
  </si>
  <si>
    <t>I003</t>
  </si>
  <si>
    <t>I004</t>
  </si>
  <si>
    <t>I005</t>
  </si>
  <si>
    <t>I006</t>
  </si>
  <si>
    <t>I007</t>
  </si>
  <si>
    <t>I008</t>
  </si>
  <si>
    <t>I009</t>
  </si>
  <si>
    <t>I010</t>
  </si>
  <si>
    <t>I011</t>
  </si>
  <si>
    <t>I012</t>
  </si>
  <si>
    <t>I013</t>
  </si>
  <si>
    <t>I014</t>
  </si>
  <si>
    <t>I015</t>
  </si>
  <si>
    <t>I016</t>
  </si>
  <si>
    <t>I017</t>
  </si>
  <si>
    <t>I018</t>
  </si>
  <si>
    <t>I019</t>
  </si>
  <si>
    <t>HELP</t>
  </si>
  <si>
    <t>Nombre de quien rellena/participa en la encuesta:</t>
  </si>
  <si>
    <t>G028</t>
  </si>
  <si>
    <t>G029</t>
  </si>
  <si>
    <t>G030</t>
  </si>
  <si>
    <t>G031</t>
  </si>
  <si>
    <t>G032</t>
  </si>
  <si>
    <t>G033</t>
  </si>
  <si>
    <t>G034</t>
  </si>
  <si>
    <t>G035</t>
  </si>
  <si>
    <t>G036</t>
  </si>
  <si>
    <t>G037</t>
  </si>
  <si>
    <t>G038</t>
  </si>
  <si>
    <t>G039</t>
  </si>
  <si>
    <t>G040</t>
  </si>
  <si>
    <t>G041</t>
  </si>
  <si>
    <t>G042</t>
  </si>
  <si>
    <t>G043</t>
  </si>
  <si>
    <t>G044</t>
  </si>
  <si>
    <t>G045</t>
  </si>
  <si>
    <t>G046</t>
  </si>
  <si>
    <t>G047</t>
  </si>
  <si>
    <t>G048</t>
  </si>
  <si>
    <t>Triage/regulación</t>
  </si>
  <si>
    <t xml:space="preserve">Gubernamental </t>
  </si>
  <si>
    <t xml:space="preserve">Privado </t>
  </si>
  <si>
    <t xml:space="preserve">Voluntario </t>
  </si>
  <si>
    <t xml:space="preserve">Estado/Regional/Provincial </t>
  </si>
  <si>
    <t xml:space="preserve">Despacho </t>
  </si>
  <si>
    <t xml:space="preserve">Local </t>
  </si>
  <si>
    <t>El SEM ha desarrollado, validado e implementado el procedimiento/protocolo. Cuenta con el equipamiento recomendado.</t>
  </si>
  <si>
    <t>El SEM ha desarrollado un procedimiento/protocolo, pero no está implementado ni validado todavía. El equipamiento está en proceso de compra, pero no ha sido recibido todavía.</t>
  </si>
  <si>
    <t>El SEM no cuenta con el procedimiento/protocolo y/o equipamiento recomendado.</t>
  </si>
  <si>
    <t>G049</t>
  </si>
  <si>
    <t>G050</t>
  </si>
  <si>
    <t>G051</t>
  </si>
  <si>
    <t xml:space="preserve">Vehículo intervención rápida </t>
  </si>
  <si>
    <t>G052</t>
  </si>
  <si>
    <t>Garantizar la adecuada gestión de la llamada a los Centros 911 o CRUEs para activar los recursos del Servicio de Emergencias Médicas</t>
  </si>
  <si>
    <t>Disponibilidad de una plataforma tecnológica que permita una adecuada clasificación de la alerta y gestión de la llamada y el manejo de la información.</t>
  </si>
  <si>
    <t>Mecanismos de comunicación/coordinación con los responsables de salud y puntos de entrada identificados y establecidos para el reporte de casos y transporte de pacientes.</t>
  </si>
  <si>
    <t>Establecimiento de instrucciones de pre-llegada para que familiares o primeros respondientes de casos sospechosos esperen a los servicios de ambulancia (Nota: el cuestionario o estas instrucciones no pueden retrasar los consejos inmediatos para situaciones de riesgo vital).</t>
  </si>
  <si>
    <t>checklist</t>
  </si>
  <si>
    <t>Facilitar la activación del sistema y el inicio de los cuidados de salud a través de los primeros respondientes o persona que alerta</t>
  </si>
  <si>
    <t>TRANSPORTE MÉDICO (INCLUYE PRIMARIO E INTERHOSPITALARIO)</t>
  </si>
  <si>
    <t>Establecer atención segura (incluyendo soporte vital básico y/o avanzado) y transporte adecuado del paciente al establecimiento de salud receptor.</t>
  </si>
  <si>
    <t>Mecanismo de comunicación/coordinación del traslado interhospitalario identificado y establecido con los CRUE y/o 911 y la red integrada de servicios de salud.</t>
  </si>
  <si>
    <t>Identificación y localización de ambulancias que disponen de compartimento de separación entre la posición de conductor y el habitáculo asistencial y/o filtro HEPA en sus circuitos de ventilación.</t>
  </si>
  <si>
    <t>Disponibilidad de medios para la adecuada higiene de las manos en las ambulancias.</t>
  </si>
  <si>
    <t>Disponibilidad de una zona adecuada y señalizada para la eliminación de residuos biológicos-infecciosos en las ambulancias.</t>
  </si>
  <si>
    <t>Disponibilidad de un protocolo asistencial para el manejo y transporte de casos sospechosos y confirmados.</t>
  </si>
  <si>
    <t>Disponibilidad de un protocolo de manejo de vía aérea y ventilación, que incluya todas las técnicas con riesgo de producción de aerosoles.</t>
  </si>
  <si>
    <t>Disponibilidad de dispositivos manuales de ventilación con filtros HEPA en las salidas de exhalación.</t>
  </si>
  <si>
    <t>Revisión y actualización de los formularios de reporte asistencial de la ambulancia para incluir todos los aspectos relacionados con el caso sospechoso (tipo de atención e información de los contactos) para ser entregado al hospital receptor y autoridades de salud.</t>
  </si>
  <si>
    <t>Procedimiento para la higiene del personal y la limpieza del área asistencial de la ambulancia establecido.</t>
  </si>
  <si>
    <t>Área identificada y establecida en la base de la ambulancia y/o en el hospital de referencia para la descontaminación y desinfección del material y la ambulancia.</t>
  </si>
  <si>
    <t>Procedimiento para la disposición final de residuos biológicos-infecciosos al finalizar la respuesta o el turno de la ambulancia establecido.</t>
  </si>
  <si>
    <t>Procedimiento establecido para el manejo de fallecimientos en la escena o en ruta hacia el hospital.</t>
  </si>
  <si>
    <t>ADMINISTRATION DEL 911/SEM</t>
  </si>
  <si>
    <t>Protocolo de bajas médicas del personal de emergencia por cuarentena desarrollado e implementado.</t>
  </si>
  <si>
    <t>Todo el personal del SEM está capacitado y entrenado en la conducta DAR (Detectar-Aislar-Reportar).</t>
  </si>
  <si>
    <t>Integrantes del programa de primer respondiente están capacitados y entrenados en el manejo inicial de casos sospechosos de COVID-19.</t>
  </si>
  <si>
    <t>Todo el personal de ambulancias está capacitado y entrenado para la valoración y atención médica inicial de casos sospechosos y confirmados.</t>
  </si>
  <si>
    <t>Todo el personal de ambulancias está capacitado y entrenado en los procedimientos de descontaminación y desinfección del vehículo y su equipamiento.</t>
  </si>
  <si>
    <t>El sistema de comunicación/coordinación con las centrales 911, puntos de entrada, red integrada de servicios de salud y autoridades de salud involucradas en el manejo de casos se mantiene operativo.</t>
  </si>
  <si>
    <t xml:space="preserve">Faltan </t>
  </si>
  <si>
    <t xml:space="preserve"> Respuestas</t>
  </si>
  <si>
    <t>INSTRUCCIONES</t>
  </si>
  <si>
    <t xml:space="preserve">Paso 1. </t>
  </si>
  <si>
    <t>Paso 2.</t>
  </si>
  <si>
    <t>Califique cada ítem. Los ítems de la lista están desarrollados para ser verificados de forma dicotómica, si cumple o no cumple. Si se han iniciado las acciones, pero aún no están implementadas y probadas, se debe señalar que están en proceso, esto permite dar seguimiento a cada una de las actividades.</t>
  </si>
  <si>
    <t>Los criterios para cada nivel de verificación serían:</t>
  </si>
  <si>
    <t>Paso 3.</t>
  </si>
  <si>
    <t>Paso 4.</t>
  </si>
  <si>
    <t xml:space="preserve">Informe del estado de alistamiento del SEM. Notifique al responsable del SEM los aspectos prioritarios a intervenir de acuerdo con el informe gráfico que se genera de forma automatizada. Establezca un plan de accion para mejorar el nivel de cumplimiento de la lista de verificación. </t>
  </si>
  <si>
    <t>B015</t>
  </si>
  <si>
    <t>B016</t>
  </si>
  <si>
    <t>B017</t>
  </si>
  <si>
    <t>B018</t>
  </si>
  <si>
    <t>B019</t>
  </si>
  <si>
    <t>INSTRUCTIONS</t>
  </si>
  <si>
    <t xml:space="preserve">Step 1. </t>
  </si>
  <si>
    <t>Step 2.</t>
  </si>
  <si>
    <t>The criteria for each level of verification would be:</t>
  </si>
  <si>
    <t>IN PROCESS</t>
  </si>
  <si>
    <t>Step 3.</t>
  </si>
  <si>
    <t>Step 4.</t>
  </si>
  <si>
    <t>Country:</t>
  </si>
  <si>
    <t>Evaluation date:</t>
  </si>
  <si>
    <t>Name of department/organization:</t>
  </si>
  <si>
    <t>Type:</t>
  </si>
  <si>
    <t>Level:</t>
  </si>
  <si>
    <t>Indicate which:</t>
  </si>
  <si>
    <t>Emergency telephone number:</t>
  </si>
  <si>
    <t>Call management:</t>
  </si>
  <si>
    <t>Mobile resources:</t>
  </si>
  <si>
    <t xml:space="preserve">Non-urgent transport vehicles </t>
  </si>
  <si>
    <t xml:space="preserve">Basic life-support ambulances </t>
  </si>
  <si>
    <t xml:space="preserve">Advanced life-support ambulances </t>
  </si>
  <si>
    <t xml:space="preserve">Medical helicopters </t>
  </si>
  <si>
    <t xml:space="preserve">Medical boats </t>
  </si>
  <si>
    <t xml:space="preserve">Rapid-intervention vehicles </t>
  </si>
  <si>
    <t xml:space="preserve">First-response motorcycles </t>
  </si>
  <si>
    <t>(number:</t>
  </si>
  <si>
    <t>Personnel:</t>
  </si>
  <si>
    <t>Basic emergency medical technicians</t>
  </si>
  <si>
    <t xml:space="preserve">Intermediate emergency medical technicians </t>
  </si>
  <si>
    <t xml:space="preserve">Paramedics </t>
  </si>
  <si>
    <t xml:space="preserve">Nurses </t>
  </si>
  <si>
    <t xml:space="preserve">Physicians </t>
  </si>
  <si>
    <t>First-responder program:</t>
  </si>
  <si>
    <t>Name of the person completing/participating in the survey:</t>
  </si>
  <si>
    <t>Name of the evaluators:</t>
  </si>
  <si>
    <t>Data Emergency Medical</t>
  </si>
  <si>
    <t>Datos Emergencia Médica</t>
  </si>
  <si>
    <t>Government</t>
  </si>
  <si>
    <t>Private</t>
  </si>
  <si>
    <t>Volunteer</t>
  </si>
  <si>
    <t>Other</t>
  </si>
  <si>
    <t>National</t>
  </si>
  <si>
    <t>State/Regional/Provincial</t>
  </si>
  <si>
    <t>Local</t>
  </si>
  <si>
    <t>Dispatch</t>
  </si>
  <si>
    <t>Triage/regulation</t>
  </si>
  <si>
    <t>No</t>
  </si>
  <si>
    <t>Yes</t>
  </si>
  <si>
    <t>Police</t>
  </si>
  <si>
    <t>Fire department</t>
  </si>
  <si>
    <t>University</t>
  </si>
  <si>
    <t>Other (indicate which)</t>
  </si>
  <si>
    <t>COMPLETE</t>
  </si>
  <si>
    <t>INCOMPLETE</t>
  </si>
  <si>
    <t>The EMS has developed, validated, and implemented the procedure/protocol. It has the recommended equipment.</t>
  </si>
  <si>
    <t>The EMS has developed a procedure/protocol but has not yet implemented or validated it. The equipment is being purchased but has not yet been received.</t>
  </si>
  <si>
    <t>The EMS does not have the procedure/protocol and/or recommended equipment.</t>
  </si>
  <si>
    <t xml:space="preserve">Verification level </t>
  </si>
  <si>
    <t>COMPONENTS</t>
  </si>
  <si>
    <t>OBJECTIVE</t>
  </si>
  <si>
    <t xml:space="preserve">CALL MANAGEMENT </t>
  </si>
  <si>
    <t xml:space="preserve">Ensure that calls are properly routed to 911 or other emergency medical dispatch centers to activate EMS resources </t>
  </si>
  <si>
    <t>Availability of a technological platform for correct classification of alerts, call management, and information management</t>
  </si>
  <si>
    <t>Identified and established mechanisms for communication/coordination with authorities at health services and points of entry, for case reporting and transportation of patients</t>
  </si>
  <si>
    <t>The call protocol has an up-to-date questionnaire that includes COVID-19 symptoms and risk factors for (e.g., history of travel to affected areas), based on case definition.</t>
  </si>
  <si>
    <t>Pre-arrival instructions are in place so that family members or first responders wait for ambulance services (The survey or instructions must not delay immediate advice on life-threatening situations).</t>
  </si>
  <si>
    <t>Availability of a mechanism to regulate and coordinate interhospital transfers</t>
  </si>
  <si>
    <t>FIRST RESPONDERS</t>
  </si>
  <si>
    <t>Facilitate system activation and initiation of treatment by first responders or the caller</t>
  </si>
  <si>
    <t>Identified and established protocol/procedure for communication with 911 and emergency medical dispatch centers and/or EMS in order to inform emergency medical personnel of a possible case of COVID-19</t>
  </si>
  <si>
    <t>Basic Life Support procedures for suspected cases, established in coordination with the corresponding EMS</t>
  </si>
  <si>
    <t xml:space="preserve">Procedure for the disposal of biological/infectious waste after the response, established with the ambulance service or the integrated health services network </t>
  </si>
  <si>
    <t>MEDICAL TRANSPORTATION (INCLUDING PRIMARY AND INTERHOSPITAL)</t>
  </si>
  <si>
    <t>Establish safe treatment (including basic and/or advanced life support) and ensure appropriate patient transport to the receiving health facility</t>
  </si>
  <si>
    <t>Hospital Pre-arrival notification procedure established with the integrated health service network to confirm the reception and to facilitate the emergency department preparation for the arrival of the suspected or confirmed case.</t>
  </si>
  <si>
    <t xml:space="preserve">Identified and established mechanisms for communication/coordination with health authorities in order to report ambulance in route and patient transfer </t>
  </si>
  <si>
    <t>Identification and location of ambulances with compartmentalized separation between the driver’s cabin and treatment area, and/or a HEPA filter in their ventilation circuits</t>
  </si>
  <si>
    <t>Availability of adequate hand hygiene resources in the ambulance</t>
  </si>
  <si>
    <t>Availability of an adequate, clearly indicated area for the disposal of biological/infectious waste in ambulances</t>
  </si>
  <si>
    <t>Availability of a care protocol for the management and transportation of suspected and confirmed cases</t>
  </si>
  <si>
    <t>Availability of a protocol for airway management and ventilation, including all techniques with risk of aerosol production</t>
  </si>
  <si>
    <t xml:space="preserve">Availability of manual ventilation devices with HEPA filters in vents </t>
  </si>
  <si>
    <t>Review and confirmation of filtration capacity of the ventilators used in ambulances and their effect on positive pressure ventilations</t>
  </si>
  <si>
    <t>Review and updating of the forms used to report ambulance interventions in order to include all aspects relevant to suspected cases (type of care provided and information on contacts), to be delivered to the receiving hospital and health authorities</t>
  </si>
  <si>
    <t>Established procedure for hygiene of ambulance workers and cleanliness treatment area in the ambulance</t>
  </si>
  <si>
    <t>An identified, designated area in the ambulance station and/or referral hospital to decontaminate and disinfect materials and the ambulance</t>
  </si>
  <si>
    <t>Established procedure for the final disposal of biological/infectious waste after the response or after the ambulance shift</t>
  </si>
  <si>
    <t>Established procedure for management of deaths on the scene or in route</t>
  </si>
  <si>
    <t>911/EMS ADMINISTRATION</t>
  </si>
  <si>
    <t>Ensure proper operation of 911/emergency medical dispatch centers and ambulance services</t>
  </si>
  <si>
    <t>Trained, sufficient, and available personnel to cover call management posts and ambulance staffing.</t>
  </si>
  <si>
    <t xml:space="preserve">Protocol developed, implemented, and tested for risk exposure assessment and management of professionals exposed to COVID-19 </t>
  </si>
  <si>
    <t xml:space="preserve">Protocol developed and implemented for medical leave for quarantined emergency personnel </t>
  </si>
  <si>
    <t xml:space="preserve">Periodic updating and maintenance of all EMS procedures for COVID-19 response </t>
  </si>
  <si>
    <t xml:space="preserve">All EMS personnel trained in the Detect – Isolate – Report (D.I.R) conduct </t>
  </si>
  <si>
    <t xml:space="preserve"> Members of the first-responders program are trained in initial management of suspected cases    </t>
  </si>
  <si>
    <t>All ambulance staff are trained in assessment and initial medical care of suspected and confirmed cases of COVID-19</t>
  </si>
  <si>
    <t>All ambulance staff are trained in the use of PPE and aware of COVID-19 transmission mechanisms</t>
  </si>
  <si>
    <t>All ambulance staff are trained in decontamination and disinfection procedures of vehicles and equipment</t>
  </si>
  <si>
    <t>The system for communication/coordination with 911, points of entry, the integrated health services network, and health authorities involved in case management remains operative</t>
  </si>
  <si>
    <t xml:space="preserve">Missing </t>
  </si>
  <si>
    <t xml:space="preserve"> Replies</t>
  </si>
  <si>
    <t>B020</t>
  </si>
  <si>
    <t>B021</t>
  </si>
  <si>
    <t>B022</t>
  </si>
  <si>
    <t>B023</t>
  </si>
  <si>
    <t>B024</t>
  </si>
  <si>
    <t>B025</t>
  </si>
  <si>
    <t>B026</t>
  </si>
  <si>
    <t>B027</t>
  </si>
  <si>
    <t>B028</t>
  </si>
  <si>
    <t>B029</t>
  </si>
  <si>
    <t>B030</t>
  </si>
  <si>
    <t>Objetivos</t>
  </si>
  <si>
    <t xml:space="preserve">Fueron asignados factores de ponderación con base en la metodología de estimación de pesos ponderados de variables, siendo 1 = 100% si el ítem es calificado "CUMPLE"; 0.5 = 50% si es calificado "EN PROCESO" y 0 = 0% de avance si es calificado "NO CUMPLE". 
El total porcentaje de cumplimiento por cada módulo, se obtiene mediante promedio de los ítems que lo componen. 
Posteriormente se obtiene el porcentaje total de cumplimiento con base en el promedio de todos los ítems. 
</t>
  </si>
  <si>
    <t>Metodología de cálculo</t>
  </si>
  <si>
    <t xml:space="preserve">*El resultado expresado en porcentaje es solo una referencia y no refleja la capacidad real para la respuesta de los Servicios de Emergencias Médicas Pre-hospitalarias. </t>
  </si>
  <si>
    <t>Calculation methodology</t>
  </si>
  <si>
    <t>Objectives</t>
  </si>
  <si>
    <t>Interim document - Version 2.2 (March 02, 2020)</t>
  </si>
  <si>
    <t>Documento provisional - Versión 2.2 (02 Marzo 2020)</t>
  </si>
  <si>
    <t>Esta herramienta tiene como propósito apoyar a los países a verificar el estado de alistamiento de sus servicios médicos de emergencia prehospitalaria para la respuesta al COVID-19, identificando las acciones inmediatas y prioritarias para responder de manera eficiente y oportuna ante la emergencia.</t>
  </si>
  <si>
    <t>The purpose of this tool is to help countries confirm the readiness of their pre-hospital emergency medical services to respond to COVID-19, identifying immediate and priority actions aimed at responding to the emergency in an efficient and timely manner.</t>
  </si>
  <si>
    <t>Weighting factors were assigned based on the methodology for estimating weights of variables, being 1 = 100% if the item is marked "COMPLETE"; 0.5 = 50% if it is marked "IN PROCESS" and 0 = 0% advance if marked "INCOMPLETE".
The total percentage of compliance for each module is obtained by an average of the items that compose it.
Subsequently, the total percentage of compliance is obtained based on the average of all items.</t>
  </si>
  <si>
    <t>Mark each item. The items on the list are developed to be verified dichotomously, whether or not it complies. If the actions have been initiated, but not yet implemented and tested, it should be noted that they are in process, this allows monitoring of each of the activities.</t>
  </si>
  <si>
    <t>The EMS has developed a procedure / protocol, but is not implemented or validated yet. The equipment is in the process of purchase, but has not yet been received.</t>
  </si>
  <si>
    <t>The EMS has developed, validated and implemented the procedure / protocol. It has the recommended equipment.</t>
  </si>
  <si>
    <t>* The result expressed as a percentage is only a reference and does not reflect the real capacity of the pre-hospital emegrency medical service for the response of COVID-19</t>
  </si>
  <si>
    <t>The EMS does not have the recommended procedure / protocol and / or equipment.</t>
  </si>
  <si>
    <t>Prehospital Emergency Medical Service Readiness Checklist for COVID-19</t>
  </si>
  <si>
    <t>indicate which:</t>
  </si>
  <si>
    <t>Lista de verificación de alistamiento para la respuesta al COVID-19 en Servicios de Emergencias Médicas Prehospitalarias</t>
  </si>
  <si>
    <t>Programa de primer respondiente:</t>
  </si>
  <si>
    <t>Identify the mobile resources available to the Prehospital emergency medical service (EMS); Remember to register only those vehicles and functional equipment available at the time of completion of the list.
Identify and register staff that will act in the response to COVID-19, do not include volunteers.</t>
  </si>
  <si>
    <t>Form a working team that includes professionals with responsibilities for each component and that can work jointly to ensure that the prehospital emergency medical service can provide an integrated response that is aligned and coordinated with the health authorities in charge of the response to COVID-19.</t>
  </si>
  <si>
    <t>Notify the head of the EMS of the priority areas to intervene in accordance with the automatically generated graphic report.</t>
  </si>
  <si>
    <t>ENROLLMENT ACTIONS</t>
  </si>
  <si>
    <t>STATUS</t>
  </si>
  <si>
    <t>ESTADO</t>
  </si>
  <si>
    <t xml:space="preserve">Mechanism for interhospital transfer identified and established with 911 and/or emergency medical dispatch centers and the integrated health services network </t>
  </si>
  <si>
    <t>Official spokesperson designated and coordinated with health authorities</t>
  </si>
  <si>
    <t>El protocolo de llamada incorpora un cuestionario actualizado que incluye los síntomas y factores de riesgo para COVID-19 (p.e historial de viaje a zonas afectadas), acorde a la definición de caso.</t>
  </si>
  <si>
    <t>Protocolo/procedimiento de comunicación con centrales 911, CRUE y/o servicios de emergencia médica identificado y establecido para informar al personal de emergencias médicas que se trata de un posible caso de COVID-19.</t>
  </si>
  <si>
    <t>Procedimiento de comunicación con la central 911 y/o CRUE establecido para confirmar sintomatología y factores de riesgo para COVID-19.</t>
  </si>
  <si>
    <t>Protocolo para la valoración del riesgo de exposición y manejo de profesionales expuestos al COVID-19 desarrollado, implementado y probado.</t>
  </si>
  <si>
    <t>Actualización periódica y mantenimiento de todos los procedimientos del SEM para la respuesta del COVID-19.</t>
  </si>
  <si>
    <t>Todo el personal de ambulancias está capacitado y entrenado en el uso de EPP y los mecanismos de transmisión del COVID-19.</t>
  </si>
  <si>
    <t>Identifique los recursos moviles con los que cuenta el Servicio de Emergencias Médicas Prehospitalarias (SEM); recuerde que debe registrar solo aquellos vehículos y equipos funcionales y disponibles en el momento de aplicación de la lista. 
Identifique y registre al personal que actuará en la respuesta al COVID-19, no incluya personal voluntario.</t>
  </si>
  <si>
    <t>Conforme un equipo de trabajo que incluya profesionales con responsabilidades en cada uno de los componentes y que puedan trabajar conjuntamente en una respuesta integral del sistema de emergencias prehospitalario, que este en línea y en coordinación con las autoridades de salud a cargo de la respuesta del COVID-19.</t>
  </si>
  <si>
    <t>Existencia de un protocolo de pre-llegada para COVID19 (Protocolo Información Post-despacho) con las unidades respondientes para asegurar el uso apropiado de las medidas y equipos de protección personal.</t>
  </si>
  <si>
    <t>Existence of a COVID-19 pre-arrival protocol (Post-dispatch Information Protocol) for responding units to ensure the appropriate use of personal protective measures and equipment.</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</si>
</sst>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Calibri"/>
      <family val="2"/>
      <scheme val="minor"/>
    </font>
    <font>
      <sz val="11"/>
      <color theme="1"/>
      <name val="Calibri"/>
      <family val="2"/>
      <scheme val="minor"/>
    </font>
    <font>
      <sz val="11"/>
      <color rgb="FFFF0000"/>
      <name val="Calibri"/>
      <family val="2"/>
      <scheme val="minor"/>
    </font>
    <font>
      <sz val="8"/>
      <color theme="1"/>
      <name val="Calibri"/>
      <family val="2"/>
      <scheme val="minor"/>
    </font>
    <font>
      <sz val="3"/>
      <color theme="1"/>
      <name val="Calibri"/>
      <family val="2"/>
      <scheme val="minor"/>
    </font>
    <font>
      <b/>
      <sz val="14"/>
      <color theme="1"/>
      <name val="Calibri"/>
      <family val="2"/>
      <scheme val="minor"/>
    </font>
    <font>
      <b/>
      <sz val="12"/>
      <color theme="1"/>
      <name val="Calibri"/>
      <family val="2"/>
      <scheme val="minor"/>
    </font>
    <font>
      <b/>
      <sz val="18"/>
      <color theme="1"/>
      <name val="Calibri"/>
      <family val="2"/>
      <scheme val="minor"/>
    </font>
    <font>
      <sz val="26"/>
      <color theme="1"/>
      <name val="Calibri"/>
      <family val="2"/>
      <scheme val="minor"/>
    </font>
    <font>
      <sz val="8"/>
      <color theme="1"/>
      <name val="Consolas"/>
      <family val="3"/>
    </font>
    <font>
      <sz val="11"/>
      <color theme="0" tint="-0.499984740745262"/>
      <name val="Calibri"/>
      <family val="2"/>
      <scheme val="minor"/>
    </font>
    <font>
      <sz val="3"/>
      <color theme="0" tint="-0.499984740745262"/>
      <name val="Calibri"/>
      <family val="2"/>
      <scheme val="minor"/>
    </font>
    <font>
      <b/>
      <sz val="22"/>
      <color theme="5" tint="-0.499984740745262"/>
      <name val="Calibri"/>
      <family val="2"/>
      <scheme val="minor"/>
    </font>
    <font>
      <b/>
      <sz val="18"/>
      <color rgb="FF0070C0"/>
      <name val="Calibri"/>
      <family val="2"/>
      <scheme val="minor"/>
    </font>
    <font>
      <b/>
      <sz val="36"/>
      <color theme="1"/>
      <name val="Calibri"/>
      <family val="2"/>
      <scheme val="minor"/>
    </font>
    <font>
      <b/>
      <sz val="18"/>
      <color theme="6" tint="-0.499984740745262"/>
      <name val="Calibri"/>
      <family val="2"/>
      <scheme val="minor"/>
    </font>
    <font>
      <sz val="8"/>
      <name val="Calibri"/>
      <family val="2"/>
      <scheme val="minor"/>
    </font>
    <font>
      <b/>
      <sz val="16"/>
      <color theme="6" tint="-0.499984740745262"/>
      <name val="Calibri"/>
      <family val="2"/>
      <scheme val="minor"/>
    </font>
    <font>
      <sz val="12"/>
      <color theme="1"/>
      <name val="Calibri"/>
      <family val="2"/>
      <scheme val="minor"/>
    </font>
    <font>
      <b/>
      <sz val="18"/>
      <color rgb="FF1D608D"/>
      <name val="Calibri"/>
      <family val="2"/>
      <scheme val="minor"/>
    </font>
    <font>
      <b/>
      <sz val="12"/>
      <name val="Calibri"/>
      <family val="2"/>
      <scheme val="minor"/>
    </font>
    <font>
      <sz val="12"/>
      <name val="Calibri"/>
      <family val="2"/>
      <scheme val="minor"/>
    </font>
    <font>
      <b/>
      <sz val="22"/>
      <color theme="8" tint="0.79998168889431442"/>
      <name val="Calibri"/>
      <family val="2"/>
      <scheme val="minor"/>
    </font>
    <font>
      <b/>
      <sz val="16"/>
      <color rgb="FF0070C0"/>
      <name val="Calibri"/>
      <family val="2"/>
      <scheme val="minor"/>
    </font>
    <font>
      <sz val="8"/>
      <color theme="1"/>
      <name val="Calibri"/>
      <family val="2"/>
      <scheme val="minor"/>
    </font>
    <font>
      <b/>
      <sz val="14"/>
      <color theme="6" tint="-0.499984740745262"/>
      <name val="Calibri"/>
      <family val="2"/>
      <scheme val="minor"/>
    </font>
    <font>
      <b/>
      <sz val="14"/>
      <color theme="9" tint="-0.499984740745262"/>
      <name val="Calibri"/>
      <family val="2"/>
      <scheme val="minor"/>
    </font>
    <font>
      <b/>
      <sz val="14"/>
      <color theme="5" tint="0.79998168889431442"/>
      <name val="Calibri"/>
      <family val="2"/>
      <scheme val="minor"/>
    </font>
    <font>
      <b/>
      <sz val="16"/>
      <color theme="1"/>
      <name val="Calibri"/>
      <family val="2"/>
      <scheme val="minor"/>
    </font>
    <font>
      <sz val="8"/>
      <color theme="1"/>
      <name val="Calibri"/>
      <scheme val="minor"/>
    </font>
    <font>
      <sz val="8"/>
      <color rgb="FFFF0000"/>
      <name val="Consolas"/>
      <family val="3"/>
    </font>
    <font>
      <u/>
      <sz val="8"/>
      <color theme="1"/>
      <name val="Calibri"/>
      <family val="2"/>
      <scheme val="minor"/>
    </font>
    <font>
      <sz val="9"/>
      <color theme="1"/>
      <name val="Calibri"/>
      <family val="2"/>
      <scheme val="minor"/>
    </font>
    <font>
      <b/>
      <sz val="9"/>
      <name val="Calibri"/>
      <family val="2"/>
      <scheme val="minor"/>
    </font>
    <font>
      <sz val="9"/>
      <name val="Calibri"/>
      <family val="2"/>
      <scheme val="minor"/>
    </font>
    <font>
      <b/>
      <sz val="9"/>
      <color theme="8" tint="0.79998168889431442"/>
      <name val="Calibri"/>
      <family val="2"/>
      <scheme val="minor"/>
    </font>
    <font>
      <sz val="8"/>
      <color rgb="FFFF0000"/>
      <name val="Calibri"/>
      <family val="2"/>
      <scheme val="minor"/>
    </font>
  </fonts>
  <fills count="20">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CFF6BC"/>
        <bgColor indexed="64"/>
      </patternFill>
    </fill>
    <fill>
      <patternFill patternType="solid">
        <fgColor rgb="FFB5E89C"/>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59999389629810485"/>
        <bgColor indexed="64"/>
      </patternFill>
    </fill>
  </fills>
  <borders count="25">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82">
    <xf numFmtId="0" fontId="0" fillId="0" borderId="0" xfId="0"/>
    <xf numFmtId="0" fontId="0" fillId="0" borderId="0" xfId="0" applyAlignment="1">
      <alignment vertical="center"/>
    </xf>
    <xf numFmtId="0" fontId="4" fillId="0" borderId="0" xfId="0" applyFont="1"/>
    <xf numFmtId="0" fontId="4" fillId="0" borderId="0" xfId="0" applyFont="1" applyAlignment="1">
      <alignment horizontal="left"/>
    </xf>
    <xf numFmtId="0" fontId="0" fillId="0" borderId="11" xfId="0" applyBorder="1" applyAlignment="1">
      <alignment horizontal="left"/>
    </xf>
    <xf numFmtId="0" fontId="0" fillId="0" borderId="0" xfId="0" applyBorder="1"/>
    <xf numFmtId="0" fontId="9" fillId="0" borderId="0" xfId="0" applyFont="1"/>
    <xf numFmtId="0" fontId="9" fillId="0" borderId="6" xfId="0" applyFont="1" applyBorder="1"/>
    <xf numFmtId="0" fontId="9" fillId="0" borderId="4" xfId="0" applyFont="1" applyBorder="1"/>
    <xf numFmtId="0" fontId="9" fillId="0" borderId="2" xfId="0" applyFont="1" applyBorder="1"/>
    <xf numFmtId="0" fontId="9" fillId="0" borderId="6" xfId="0" applyFont="1" applyBorder="1" applyAlignment="1">
      <alignment vertical="center"/>
    </xf>
    <xf numFmtId="0" fontId="9" fillId="0" borderId="0" xfId="0" applyFont="1" applyBorder="1" applyAlignment="1">
      <alignment vertical="center"/>
    </xf>
    <xf numFmtId="0" fontId="9" fillId="0" borderId="4" xfId="0" applyFont="1" applyBorder="1" applyAlignment="1">
      <alignment vertical="center"/>
    </xf>
    <xf numFmtId="0" fontId="9" fillId="0" borderId="2" xfId="0" applyFont="1" applyBorder="1" applyAlignment="1">
      <alignment vertical="center"/>
    </xf>
    <xf numFmtId="0" fontId="9" fillId="0" borderId="16" xfId="0" applyFont="1" applyBorder="1"/>
    <xf numFmtId="0" fontId="9" fillId="0" borderId="0" xfId="0" applyFont="1" applyBorder="1"/>
    <xf numFmtId="0" fontId="9" fillId="0" borderId="5" xfId="0" applyFont="1" applyBorder="1"/>
    <xf numFmtId="0" fontId="9" fillId="0" borderId="17" xfId="0" applyFont="1" applyBorder="1"/>
    <xf numFmtId="0" fontId="9" fillId="0" borderId="18" xfId="0" applyFont="1" applyBorder="1"/>
    <xf numFmtId="0" fontId="9" fillId="0" borderId="3" xfId="0" applyFont="1" applyBorder="1"/>
    <xf numFmtId="0" fontId="9" fillId="11" borderId="19" xfId="0" applyFont="1" applyFill="1" applyBorder="1"/>
    <xf numFmtId="0" fontId="9" fillId="11" borderId="20" xfId="0" applyFont="1" applyFill="1" applyBorder="1"/>
    <xf numFmtId="0" fontId="9" fillId="11" borderId="1" xfId="0" applyFont="1" applyFill="1" applyBorder="1"/>
    <xf numFmtId="0" fontId="9" fillId="6" borderId="0" xfId="0" applyFont="1" applyFill="1"/>
    <xf numFmtId="0" fontId="9" fillId="12" borderId="0" xfId="0" applyFont="1" applyFill="1"/>
    <xf numFmtId="0" fontId="9" fillId="11" borderId="0" xfId="0" applyFont="1" applyFill="1"/>
    <xf numFmtId="0" fontId="9" fillId="8" borderId="0" xfId="0" applyFont="1" applyFill="1"/>
    <xf numFmtId="9" fontId="9" fillId="0" borderId="0" xfId="1" applyFont="1"/>
    <xf numFmtId="9" fontId="9" fillId="8" borderId="0" xfId="1" applyFont="1" applyFill="1"/>
    <xf numFmtId="9" fontId="9" fillId="11" borderId="0" xfId="1" applyFont="1" applyFill="1"/>
    <xf numFmtId="9" fontId="9" fillId="12" borderId="0" xfId="1" applyFont="1" applyFill="1"/>
    <xf numFmtId="9" fontId="9" fillId="6" borderId="0" xfId="1" applyFont="1" applyFill="1"/>
    <xf numFmtId="0" fontId="0" fillId="5" borderId="7" xfId="0" applyFill="1" applyBorder="1" applyAlignment="1" applyProtection="1">
      <alignment horizontal="center" vertical="center"/>
      <protection locked="0"/>
    </xf>
    <xf numFmtId="0" fontId="6" fillId="0" borderId="0" xfId="0" applyFont="1" applyAlignment="1">
      <alignment vertical="center" wrapText="1"/>
    </xf>
    <xf numFmtId="0" fontId="3" fillId="0" borderId="0" xfId="0" applyFont="1" applyAlignment="1">
      <alignment wrapText="1"/>
    </xf>
    <xf numFmtId="0" fontId="3" fillId="0" borderId="0" xfId="0" applyFont="1" applyAlignment="1">
      <alignment horizontal="center" vertical="center" wrapText="1"/>
    </xf>
    <xf numFmtId="0" fontId="3" fillId="0" borderId="0" xfId="0" applyFont="1" applyAlignment="1">
      <alignment vertical="center" wrapText="1"/>
    </xf>
    <xf numFmtId="0" fontId="16" fillId="0" borderId="0" xfId="0" applyFont="1" applyAlignment="1">
      <alignment vertical="center" wrapText="1"/>
    </xf>
    <xf numFmtId="0" fontId="3" fillId="0" borderId="0" xfId="0" applyFont="1" applyAlignment="1">
      <alignment horizontal="left" vertical="top" wrapText="1"/>
    </xf>
    <xf numFmtId="0" fontId="18" fillId="0" borderId="0" xfId="0" applyFont="1"/>
    <xf numFmtId="0" fontId="0" fillId="0" borderId="0" xfId="0" applyAlignment="1">
      <alignment horizontal="center" vertical="center"/>
    </xf>
    <xf numFmtId="0" fontId="18" fillId="0" borderId="0" xfId="0" applyFont="1" applyAlignment="1">
      <alignment wrapText="1"/>
    </xf>
    <xf numFmtId="0" fontId="18" fillId="0" borderId="0" xfId="0" applyFont="1" applyAlignment="1">
      <alignment vertical="top"/>
    </xf>
    <xf numFmtId="0" fontId="3" fillId="0" borderId="0" xfId="0" applyNumberFormat="1" applyFont="1" applyAlignment="1">
      <alignment vertical="center" wrapText="1"/>
    </xf>
    <xf numFmtId="0" fontId="9" fillId="0" borderId="24" xfId="0" applyFont="1" applyBorder="1"/>
    <xf numFmtId="0" fontId="0" fillId="0" borderId="11" xfId="0" applyBorder="1"/>
    <xf numFmtId="0" fontId="24" fillId="0" borderId="0" xfId="0" applyFont="1" applyAlignment="1">
      <alignment vertical="center" wrapText="1"/>
    </xf>
    <xf numFmtId="0" fontId="24" fillId="0" borderId="0" xfId="0" applyNumberFormat="1" applyFont="1" applyAlignment="1">
      <alignment vertical="center" wrapText="1"/>
    </xf>
    <xf numFmtId="0" fontId="18" fillId="0" borderId="0" xfId="0" applyFont="1" applyFill="1"/>
    <xf numFmtId="0" fontId="22" fillId="0" borderId="0" xfId="0" applyFont="1" applyFill="1" applyAlignment="1">
      <alignment vertical="top"/>
    </xf>
    <xf numFmtId="0" fontId="0" fillId="0" borderId="0" xfId="0" applyAlignment="1">
      <alignment horizontal="center" vertical="center"/>
    </xf>
    <xf numFmtId="0" fontId="0" fillId="0" borderId="0" xfId="0" applyBorder="1" applyAlignment="1">
      <alignment horizontal="left" vertical="center"/>
    </xf>
    <xf numFmtId="0" fontId="0" fillId="0" borderId="0" xfId="0" applyFill="1" applyBorder="1" applyAlignment="1" applyProtection="1">
      <alignment horizontal="left" vertical="center"/>
    </xf>
    <xf numFmtId="0" fontId="29" fillId="0" borderId="0" xfId="0" applyFont="1" applyAlignment="1">
      <alignment vertical="center" wrapText="1"/>
    </xf>
    <xf numFmtId="0" fontId="29" fillId="0" borderId="0" xfId="0" applyNumberFormat="1" applyFont="1" applyAlignment="1">
      <alignment vertical="center" wrapText="1"/>
    </xf>
    <xf numFmtId="0" fontId="30" fillId="0" borderId="0" xfId="0" applyFont="1"/>
    <xf numFmtId="9" fontId="30" fillId="0" borderId="0" xfId="1" applyFont="1"/>
    <xf numFmtId="9" fontId="9" fillId="0" borderId="0" xfId="0" applyNumberFormat="1" applyFont="1"/>
    <xf numFmtId="0" fontId="0" fillId="0" borderId="0" xfId="0" applyFill="1" applyBorder="1" applyAlignment="1" applyProtection="1">
      <alignment horizontal="left" vertical="center"/>
    </xf>
    <xf numFmtId="0" fontId="0" fillId="0" borderId="0" xfId="0" applyBorder="1" applyAlignment="1">
      <alignment horizontal="left" vertical="center"/>
    </xf>
    <xf numFmtId="0" fontId="31" fillId="0" borderId="0" xfId="0" applyFont="1" applyAlignment="1">
      <alignment vertical="center" wrapText="1"/>
    </xf>
    <xf numFmtId="0" fontId="8" fillId="0" borderId="8" xfId="0" applyFont="1" applyFill="1" applyBorder="1" applyAlignment="1">
      <alignment vertical="center" textRotation="90"/>
    </xf>
    <xf numFmtId="0" fontId="8" fillId="0" borderId="10" xfId="0" applyFont="1" applyFill="1" applyBorder="1" applyAlignment="1">
      <alignment vertical="center" textRotation="90"/>
    </xf>
    <xf numFmtId="0" fontId="8" fillId="0" borderId="12" xfId="0" applyFont="1" applyFill="1" applyBorder="1" applyAlignment="1">
      <alignment vertical="center" textRotation="90"/>
    </xf>
    <xf numFmtId="0" fontId="8" fillId="0" borderId="0" xfId="0" applyFont="1" applyFill="1" applyBorder="1" applyAlignment="1">
      <alignment vertical="center" textRotation="90"/>
    </xf>
    <xf numFmtId="0" fontId="0" fillId="0" borderId="0" xfId="0" applyFill="1" applyBorder="1" applyAlignment="1" applyProtection="1">
      <alignment vertical="center"/>
    </xf>
    <xf numFmtId="0" fontId="0" fillId="5" borderId="7" xfId="0" applyFill="1" applyBorder="1" applyAlignment="1" applyProtection="1">
      <alignment horizontal="center" vertical="center"/>
      <protection locked="0"/>
    </xf>
    <xf numFmtId="0" fontId="8" fillId="0" borderId="14" xfId="0" applyFont="1" applyFill="1" applyBorder="1" applyAlignment="1">
      <alignment vertical="center" textRotation="90"/>
    </xf>
    <xf numFmtId="0" fontId="4" fillId="0" borderId="14" xfId="0" applyFont="1" applyBorder="1"/>
    <xf numFmtId="0" fontId="4" fillId="0" borderId="9" xfId="0" applyFont="1" applyBorder="1"/>
    <xf numFmtId="0" fontId="8" fillId="0" borderId="15" xfId="0" applyFont="1" applyFill="1" applyBorder="1" applyAlignment="1">
      <alignment vertical="center" textRotation="90"/>
    </xf>
    <xf numFmtId="0" fontId="4" fillId="0" borderId="15" xfId="0" applyFont="1" applyBorder="1"/>
    <xf numFmtId="0" fontId="4" fillId="0" borderId="13" xfId="0" applyFont="1" applyBorder="1"/>
    <xf numFmtId="0" fontId="4" fillId="0" borderId="0" xfId="0" applyFont="1" applyBorder="1"/>
    <xf numFmtId="0" fontId="4" fillId="0" borderId="11" xfId="0" applyFont="1" applyBorder="1"/>
    <xf numFmtId="0" fontId="4" fillId="0" borderId="15" xfId="0" applyFont="1" applyBorder="1" applyAlignment="1">
      <alignment horizontal="left"/>
    </xf>
    <xf numFmtId="0" fontId="4" fillId="0" borderId="13" xfId="0" applyFont="1" applyBorder="1" applyAlignment="1">
      <alignment horizontal="left"/>
    </xf>
    <xf numFmtId="0" fontId="4" fillId="0" borderId="14" xfId="0" applyFont="1" applyBorder="1" applyAlignment="1">
      <alignment horizontal="left"/>
    </xf>
    <xf numFmtId="0" fontId="4" fillId="0" borderId="9" xfId="0" applyFont="1" applyBorder="1" applyAlignment="1">
      <alignment horizontal="left"/>
    </xf>
    <xf numFmtId="0" fontId="0" fillId="0" borderId="0" xfId="0" applyFill="1" applyProtection="1"/>
    <xf numFmtId="0" fontId="10" fillId="0" borderId="0" xfId="0" applyFont="1" applyAlignment="1" applyProtection="1">
      <alignment horizontal="center" vertical="center"/>
    </xf>
    <xf numFmtId="0" fontId="0" fillId="0" borderId="0" xfId="0" applyProtection="1"/>
    <xf numFmtId="0" fontId="0" fillId="0" borderId="0" xfId="0" applyFill="1" applyBorder="1" applyProtection="1"/>
    <xf numFmtId="0" fontId="4" fillId="0" borderId="0" xfId="0" applyFont="1" applyFill="1" applyProtection="1"/>
    <xf numFmtId="0" fontId="11" fillId="0" borderId="0" xfId="0" applyFont="1" applyAlignment="1" applyProtection="1">
      <alignment horizontal="center" vertical="center"/>
    </xf>
    <xf numFmtId="0" fontId="4" fillId="0" borderId="0" xfId="0" applyFont="1" applyProtection="1"/>
    <xf numFmtId="0" fontId="4" fillId="0" borderId="0" xfId="0" applyFont="1" applyFill="1" applyBorder="1" applyAlignment="1" applyProtection="1"/>
    <xf numFmtId="0" fontId="0" fillId="0" borderId="0" xfId="0" applyFill="1" applyBorder="1" applyAlignment="1" applyProtection="1">
      <alignment horizontal="left"/>
    </xf>
    <xf numFmtId="0" fontId="4" fillId="0" borderId="0" xfId="0" applyFont="1" applyFill="1" applyAlignment="1" applyProtection="1">
      <alignment horizontal="left"/>
    </xf>
    <xf numFmtId="0" fontId="4" fillId="0" borderId="0" xfId="0" applyFont="1" applyAlignment="1" applyProtection="1">
      <alignment horizontal="left"/>
    </xf>
    <xf numFmtId="0" fontId="32" fillId="0" borderId="0" xfId="0" applyFont="1" applyAlignment="1">
      <alignment vertical="top"/>
    </xf>
    <xf numFmtId="0" fontId="32" fillId="0" borderId="0" xfId="0" applyFont="1"/>
    <xf numFmtId="0" fontId="33" fillId="0" borderId="0" xfId="0" applyFont="1" applyFill="1" applyAlignment="1">
      <alignment horizontal="left" vertical="top" wrapText="1"/>
    </xf>
    <xf numFmtId="0" fontId="34" fillId="0" borderId="0" xfId="0" applyFont="1" applyFill="1" applyAlignment="1">
      <alignment horizontal="left" vertical="top"/>
    </xf>
    <xf numFmtId="0" fontId="35" fillId="0" borderId="0" xfId="0" applyFont="1" applyFill="1" applyAlignment="1">
      <alignment vertical="top"/>
    </xf>
    <xf numFmtId="0" fontId="32" fillId="0" borderId="0" xfId="0" applyFont="1" applyFill="1"/>
    <xf numFmtId="0" fontId="32" fillId="0" borderId="0" xfId="0" applyFont="1" applyFill="1" applyAlignment="1">
      <alignment horizontal="center" vertical="top"/>
    </xf>
    <xf numFmtId="0" fontId="32" fillId="0" borderId="0" xfId="0" applyFont="1" applyFill="1" applyAlignment="1">
      <alignment vertical="top" wrapText="1"/>
    </xf>
    <xf numFmtId="0" fontId="32" fillId="0" borderId="0" xfId="0" applyFont="1" applyFill="1" applyAlignment="1">
      <alignment horizontal="center" vertical="top" wrapText="1"/>
    </xf>
    <xf numFmtId="0" fontId="32" fillId="0" borderId="0" xfId="0" applyFont="1" applyFill="1" applyAlignment="1">
      <alignment horizontal="left" vertical="top" wrapText="1"/>
    </xf>
    <xf numFmtId="0" fontId="0" fillId="0" borderId="0" xfId="0" applyBorder="1" applyAlignment="1" applyProtection="1">
      <alignment vertical="center"/>
    </xf>
    <xf numFmtId="0" fontId="0" fillId="0" borderId="0" xfId="0" applyBorder="1" applyAlignment="1" applyProtection="1">
      <alignment horizontal="center" vertical="center"/>
    </xf>
    <xf numFmtId="0" fontId="0" fillId="0" borderId="10" xfId="0" applyBorder="1" applyProtection="1"/>
    <xf numFmtId="0" fontId="0" fillId="0" borderId="0" xfId="0" applyBorder="1" applyProtection="1"/>
    <xf numFmtId="0" fontId="36" fillId="0" borderId="0" xfId="0" applyFont="1" applyAlignment="1">
      <alignment vertical="center" wrapText="1"/>
    </xf>
    <xf numFmtId="0" fontId="0" fillId="0" borderId="0" xfId="0" applyAlignment="1">
      <alignment horizontal="center" vertical="center"/>
    </xf>
    <xf numFmtId="0" fontId="19" fillId="0" borderId="0" xfId="0" applyFont="1" applyAlignment="1">
      <alignment vertical="center" wrapText="1"/>
    </xf>
    <xf numFmtId="0" fontId="13" fillId="0" borderId="0" xfId="0" applyFont="1" applyAlignment="1">
      <alignment vertical="center" wrapText="1"/>
    </xf>
    <xf numFmtId="0" fontId="23" fillId="0" borderId="0" xfId="0" applyFont="1" applyAlignment="1">
      <alignment vertical="center" wrapText="1"/>
    </xf>
    <xf numFmtId="0" fontId="18" fillId="19" borderId="0" xfId="0" applyFont="1" applyFill="1" applyAlignment="1">
      <alignment vertical="center" wrapText="1"/>
    </xf>
    <xf numFmtId="0" fontId="18" fillId="6" borderId="0" xfId="0" applyFont="1" applyFill="1" applyAlignment="1">
      <alignment horizontal="left" vertical="top" wrapText="1"/>
    </xf>
    <xf numFmtId="0" fontId="18" fillId="7" borderId="0" xfId="0" applyFont="1" applyFill="1" applyAlignment="1">
      <alignment horizontal="center" vertical="top"/>
    </xf>
    <xf numFmtId="0" fontId="27" fillId="3" borderId="7" xfId="0" applyFont="1" applyFill="1" applyBorder="1" applyAlignment="1">
      <alignment horizontal="center" vertical="center"/>
    </xf>
    <xf numFmtId="0" fontId="18" fillId="6" borderId="7" xfId="0" applyFont="1" applyFill="1" applyBorder="1" applyAlignment="1">
      <alignment horizontal="left" vertical="center"/>
    </xf>
    <xf numFmtId="0" fontId="6" fillId="7" borderId="0" xfId="0" applyFont="1" applyFill="1" applyAlignment="1">
      <alignment horizontal="left" vertical="top" wrapText="1"/>
    </xf>
    <xf numFmtId="0" fontId="20" fillId="7" borderId="0" xfId="0" applyFont="1" applyFill="1" applyAlignment="1">
      <alignment horizontal="left" vertical="top"/>
    </xf>
    <xf numFmtId="0" fontId="21" fillId="6" borderId="0" xfId="0" applyFont="1" applyFill="1" applyAlignment="1">
      <alignment horizontal="left" vertical="top" wrapText="1"/>
    </xf>
    <xf numFmtId="0" fontId="25" fillId="2" borderId="7" xfId="0" applyFont="1" applyFill="1" applyBorder="1" applyAlignment="1">
      <alignment horizontal="center" vertical="center"/>
    </xf>
    <xf numFmtId="0" fontId="18" fillId="6" borderId="7" xfId="0" applyFont="1" applyFill="1" applyBorder="1" applyAlignment="1">
      <alignment horizontal="left" vertical="center" wrapText="1"/>
    </xf>
    <xf numFmtId="0" fontId="26" fillId="4" borderId="7" xfId="0" applyFont="1" applyFill="1" applyBorder="1" applyAlignment="1">
      <alignment horizontal="center" vertical="center"/>
    </xf>
    <xf numFmtId="0" fontId="15" fillId="14" borderId="21" xfId="0" applyFont="1" applyFill="1" applyBorder="1" applyAlignment="1">
      <alignment horizontal="right" vertical="center"/>
    </xf>
    <xf numFmtId="0" fontId="15" fillId="14" borderId="22" xfId="0" applyFont="1" applyFill="1" applyBorder="1" applyAlignment="1">
      <alignment horizontal="right" vertical="center"/>
    </xf>
    <xf numFmtId="0" fontId="17" fillId="15" borderId="22" xfId="0" applyFont="1" applyFill="1" applyBorder="1" applyAlignment="1" applyProtection="1">
      <alignment horizontal="center" vertical="center"/>
      <protection locked="0"/>
    </xf>
    <xf numFmtId="0" fontId="17" fillId="15" borderId="23" xfId="0" applyFont="1" applyFill="1" applyBorder="1" applyAlignment="1" applyProtection="1">
      <alignment horizontal="center" vertical="center"/>
      <protection locked="0"/>
    </xf>
    <xf numFmtId="0" fontId="0" fillId="0" borderId="0" xfId="0" applyFont="1" applyAlignment="1">
      <alignment horizontal="right" vertical="center" wrapText="1"/>
    </xf>
    <xf numFmtId="0" fontId="6" fillId="7" borderId="0" xfId="0" applyFont="1" applyFill="1" applyAlignment="1">
      <alignment horizontal="center" vertical="top" wrapText="1"/>
    </xf>
    <xf numFmtId="0" fontId="6" fillId="7" borderId="0" xfId="0" applyFont="1" applyFill="1" applyAlignment="1">
      <alignment horizontal="center" vertical="top"/>
    </xf>
    <xf numFmtId="0" fontId="19" fillId="0" borderId="0" xfId="0" applyFont="1" applyAlignment="1">
      <alignment horizontal="center" vertical="center" wrapText="1"/>
    </xf>
    <xf numFmtId="0" fontId="0" fillId="0" borderId="10" xfId="0" applyFill="1" applyBorder="1" applyAlignment="1" applyProtection="1">
      <alignment horizontal="left" vertical="center"/>
    </xf>
    <xf numFmtId="0" fontId="0" fillId="0" borderId="0" xfId="0" applyFill="1" applyBorder="1" applyAlignment="1" applyProtection="1">
      <alignment horizontal="left" vertical="center"/>
    </xf>
    <xf numFmtId="0" fontId="13" fillId="0" borderId="0" xfId="0" applyFont="1" applyAlignment="1">
      <alignment horizontal="center" vertical="center" wrapText="1"/>
    </xf>
    <xf numFmtId="0" fontId="0" fillId="0" borderId="10" xfId="0"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center" vertical="center"/>
    </xf>
    <xf numFmtId="0" fontId="0" fillId="5" borderId="15" xfId="0" applyFill="1" applyBorder="1" applyAlignment="1" applyProtection="1">
      <alignment horizontal="left" vertical="center"/>
      <protection locked="0"/>
    </xf>
    <xf numFmtId="0" fontId="0" fillId="11" borderId="7" xfId="0" applyFill="1" applyBorder="1" applyAlignment="1">
      <alignment horizontal="left" vertical="center" wrapText="1"/>
    </xf>
    <xf numFmtId="0" fontId="5" fillId="10" borderId="15" xfId="0" applyFont="1" applyFill="1" applyBorder="1" applyAlignment="1">
      <alignment horizontal="center" vertical="center"/>
    </xf>
    <xf numFmtId="0" fontId="6" fillId="10" borderId="7" xfId="0" applyFont="1" applyFill="1" applyBorder="1" applyAlignment="1">
      <alignment horizontal="center"/>
    </xf>
    <xf numFmtId="0" fontId="0" fillId="2" borderId="7" xfId="0" applyFill="1" applyBorder="1" applyAlignment="1">
      <alignment horizontal="center" vertical="center"/>
    </xf>
    <xf numFmtId="0" fontId="2" fillId="4" borderId="7" xfId="0" applyFont="1" applyFill="1" applyBorder="1" applyAlignment="1">
      <alignment horizontal="center" vertical="center"/>
    </xf>
    <xf numFmtId="0" fontId="0" fillId="3" borderId="7" xfId="0" applyFill="1" applyBorder="1" applyAlignment="1">
      <alignment horizontal="center" vertical="center"/>
    </xf>
    <xf numFmtId="0" fontId="0" fillId="0" borderId="7" xfId="0" applyBorder="1" applyAlignment="1">
      <alignment horizontal="center" vertical="center"/>
    </xf>
    <xf numFmtId="0" fontId="0" fillId="0" borderId="10" xfId="0" applyBorder="1" applyAlignment="1" applyProtection="1">
      <alignment horizontal="left" vertical="center"/>
    </xf>
    <xf numFmtId="0" fontId="0" fillId="0" borderId="0" xfId="0" applyBorder="1" applyAlignment="1" applyProtection="1">
      <alignment horizontal="left" vertical="center"/>
    </xf>
    <xf numFmtId="0" fontId="0" fillId="5" borderId="15" xfId="0" applyFill="1" applyBorder="1" applyAlignment="1" applyProtection="1">
      <alignment horizontal="center" vertical="center"/>
      <protection locked="0"/>
    </xf>
    <xf numFmtId="0" fontId="0" fillId="5" borderId="13" xfId="0" applyFill="1" applyBorder="1" applyAlignment="1" applyProtection="1">
      <alignment horizontal="left" vertical="center"/>
      <protection locked="0"/>
    </xf>
    <xf numFmtId="0" fontId="0" fillId="0" borderId="0" xfId="0" applyBorder="1" applyAlignment="1" applyProtection="1">
      <alignment horizontal="right" vertical="center"/>
    </xf>
    <xf numFmtId="0" fontId="3" fillId="0" borderId="0" xfId="0" applyFont="1" applyAlignment="1">
      <alignment horizontal="right" vertical="center"/>
    </xf>
    <xf numFmtId="0" fontId="0" fillId="6" borderId="7" xfId="0" applyFill="1" applyBorder="1" applyAlignment="1">
      <alignment horizontal="left" vertical="center" wrapText="1"/>
    </xf>
    <xf numFmtId="0" fontId="0" fillId="5" borderId="7" xfId="0" applyFill="1" applyBorder="1" applyAlignment="1" applyProtection="1">
      <alignment horizontal="center" vertical="center"/>
      <protection locked="0"/>
    </xf>
    <xf numFmtId="0" fontId="0" fillId="5" borderId="7" xfId="0" applyFill="1" applyBorder="1" applyAlignment="1" applyProtection="1">
      <alignment horizontal="center"/>
      <protection locked="0"/>
    </xf>
    <xf numFmtId="0" fontId="0" fillId="0" borderId="11" xfId="0" applyBorder="1" applyAlignment="1">
      <alignment horizontal="left" vertical="center"/>
    </xf>
    <xf numFmtId="0" fontId="0" fillId="0" borderId="11" xfId="0" applyFill="1" applyBorder="1" applyAlignment="1" applyProtection="1">
      <alignment horizontal="left" vertical="center"/>
    </xf>
    <xf numFmtId="0" fontId="0" fillId="0" borderId="7" xfId="0" applyBorder="1" applyAlignment="1">
      <alignment horizontal="left" vertical="center" wrapText="1"/>
    </xf>
    <xf numFmtId="0" fontId="0" fillId="6" borderId="7" xfId="0" applyFill="1" applyBorder="1" applyAlignment="1">
      <alignment horizontal="center" vertical="center" wrapText="1"/>
    </xf>
    <xf numFmtId="0" fontId="0" fillId="11" borderId="21" xfId="0" applyFill="1" applyBorder="1" applyAlignment="1">
      <alignment horizontal="left" vertical="center" wrapText="1"/>
    </xf>
    <xf numFmtId="0" fontId="0" fillId="11" borderId="22" xfId="0" applyFill="1" applyBorder="1" applyAlignment="1">
      <alignment horizontal="left" vertical="center" wrapText="1"/>
    </xf>
    <xf numFmtId="0" fontId="0" fillId="11" borderId="23" xfId="0" applyFill="1" applyBorder="1" applyAlignment="1">
      <alignment horizontal="left" vertical="center" wrapText="1"/>
    </xf>
    <xf numFmtId="0" fontId="0" fillId="12" borderId="7" xfId="0" applyFill="1" applyBorder="1" applyAlignment="1">
      <alignment horizontal="left" vertical="center" wrapText="1"/>
    </xf>
    <xf numFmtId="0" fontId="0" fillId="8" borderId="7" xfId="0" applyFill="1" applyBorder="1" applyAlignment="1">
      <alignment horizontal="left" vertical="center" wrapText="1"/>
    </xf>
    <xf numFmtId="0" fontId="12" fillId="9" borderId="0" xfId="0" applyFont="1" applyFill="1" applyBorder="1" applyAlignment="1">
      <alignment horizontal="center" vertical="center"/>
    </xf>
    <xf numFmtId="0" fontId="6" fillId="5" borderId="7" xfId="0" applyFont="1" applyFill="1" applyBorder="1" applyAlignment="1" applyProtection="1">
      <alignment horizontal="center" vertical="center"/>
      <protection locked="0"/>
    </xf>
    <xf numFmtId="0" fontId="0" fillId="11" borderId="7" xfId="0" applyFill="1" applyBorder="1" applyAlignment="1">
      <alignment horizontal="center" vertical="center" wrapText="1"/>
    </xf>
    <xf numFmtId="0" fontId="0" fillId="8" borderId="7" xfId="0" applyFill="1" applyBorder="1" applyAlignment="1">
      <alignment horizontal="center" vertical="center" wrapText="1"/>
    </xf>
    <xf numFmtId="0" fontId="3" fillId="0" borderId="0" xfId="0" applyFont="1" applyAlignment="1">
      <alignment horizontal="center" vertical="center"/>
    </xf>
    <xf numFmtId="0" fontId="0" fillId="5" borderId="13" xfId="0" applyFill="1" applyBorder="1" applyAlignment="1" applyProtection="1">
      <alignment horizontal="center" vertical="center"/>
      <protection locked="0"/>
    </xf>
    <xf numFmtId="0" fontId="0" fillId="12" borderId="7" xfId="0"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left"/>
    </xf>
    <xf numFmtId="0" fontId="0" fillId="0" borderId="14" xfId="0" applyBorder="1" applyAlignment="1">
      <alignment horizontal="center"/>
    </xf>
    <xf numFmtId="9" fontId="7" fillId="7" borderId="7" xfId="0" applyNumberFormat="1" applyFont="1" applyFill="1" applyBorder="1" applyAlignment="1">
      <alignment horizontal="center" vertical="center"/>
    </xf>
    <xf numFmtId="0" fontId="7" fillId="7" borderId="7" xfId="0" applyFont="1" applyFill="1" applyBorder="1" applyAlignment="1">
      <alignment horizontal="center" vertical="center"/>
    </xf>
    <xf numFmtId="0" fontId="0" fillId="7" borderId="7" xfId="0" applyFill="1" applyBorder="1" applyAlignment="1">
      <alignment horizontal="center" vertical="center"/>
    </xf>
    <xf numFmtId="0" fontId="0" fillId="17" borderId="7" xfId="0" applyFill="1" applyBorder="1" applyAlignment="1">
      <alignment horizontal="center" vertical="center"/>
    </xf>
    <xf numFmtId="0" fontId="0" fillId="18" borderId="7" xfId="0" applyFill="1" applyBorder="1" applyAlignment="1">
      <alignment horizontal="center" vertical="center"/>
    </xf>
    <xf numFmtId="0" fontId="0" fillId="16" borderId="7" xfId="0" applyFill="1" applyBorder="1" applyAlignment="1">
      <alignment horizontal="center" vertical="center"/>
    </xf>
    <xf numFmtId="9" fontId="14" fillId="7" borderId="7" xfId="0" applyNumberFormat="1" applyFont="1" applyFill="1" applyBorder="1" applyAlignment="1">
      <alignment horizontal="center" vertical="center"/>
    </xf>
    <xf numFmtId="0" fontId="14" fillId="7" borderId="7" xfId="0" applyFont="1" applyFill="1" applyBorder="1" applyAlignment="1">
      <alignment horizontal="center" vertical="center"/>
    </xf>
    <xf numFmtId="0" fontId="28" fillId="10" borderId="7" xfId="0" applyFont="1" applyFill="1" applyBorder="1" applyAlignment="1">
      <alignment horizontal="center" vertical="center"/>
    </xf>
    <xf numFmtId="0" fontId="23" fillId="0" borderId="0" xfId="0" applyFont="1" applyAlignment="1">
      <alignment horizontal="center" vertical="center" wrapText="1"/>
    </xf>
    <xf numFmtId="0" fontId="0" fillId="6" borderId="15" xfId="0" applyFill="1" applyBorder="1" applyAlignment="1">
      <alignment horizontal="center"/>
    </xf>
    <xf numFmtId="0" fontId="14" fillId="13" borderId="0" xfId="0" applyFont="1" applyFill="1" applyAlignment="1">
      <alignment horizontal="center" vertical="center" wrapText="1"/>
    </xf>
  </cellXfs>
  <cellStyles count="2">
    <cellStyle name="Normal" xfId="0" builtinId="0"/>
    <cellStyle name="Percent" xfId="1" builtinId="5"/>
  </cellStyles>
  <dxfs count="31">
    <dxf>
      <font>
        <strike val="0"/>
        <outline val="0"/>
        <shadow val="0"/>
        <u val="none"/>
        <vertAlign val="baseline"/>
        <sz val="8"/>
        <color theme="1"/>
        <name val="Calibri"/>
        <scheme val="minor"/>
      </font>
      <alignment textRotation="0" wrapText="1" indent="0" justifyLastLine="0" shrinkToFit="0" readingOrder="0"/>
    </dxf>
    <dxf>
      <font>
        <strike val="0"/>
        <outline val="0"/>
        <shadow val="0"/>
        <u val="none"/>
        <vertAlign val="baseline"/>
        <sz val="8"/>
        <color theme="1"/>
        <name val="Calibri"/>
        <scheme val="minor"/>
      </font>
      <alignment textRotation="0" wrapText="1" indent="0" justifyLastLine="0" shrinkToFit="0" readingOrder="0"/>
    </dxf>
    <dxf>
      <font>
        <strike val="0"/>
        <outline val="0"/>
        <shadow val="0"/>
        <u val="none"/>
        <vertAlign val="baseline"/>
        <sz val="8"/>
        <color theme="1"/>
        <name val="Calibri"/>
        <scheme val="minor"/>
      </font>
      <alignment textRotation="0" wrapText="1" indent="0" justifyLastLine="0" shrinkToFit="0" readingOrder="0"/>
    </dxf>
    <dxf>
      <font>
        <strike val="0"/>
        <outline val="0"/>
        <shadow val="0"/>
        <u val="none"/>
        <vertAlign val="baseline"/>
        <sz val="8"/>
        <color theme="1"/>
        <name val="Calibri"/>
        <scheme val="minor"/>
      </font>
      <alignment textRotation="0" wrapText="1" indent="0" justifyLastLine="0" shrinkToFit="0" readingOrder="0"/>
    </dxf>
    <dxf>
      <font>
        <strike val="0"/>
        <outline val="0"/>
        <shadow val="0"/>
        <u val="none"/>
        <vertAlign val="baseline"/>
        <sz val="8"/>
        <color theme="1"/>
        <name val="Calibri"/>
        <scheme val="minor"/>
      </font>
      <numFmt numFmtId="0" formatCode="General"/>
      <alignment horizontal="general" vertical="center" textRotation="0" wrapText="1" indent="0" justifyLastLine="0" shrinkToFit="0" readingOrder="0"/>
    </dxf>
    <dxf>
      <font>
        <strike val="0"/>
        <outline val="0"/>
        <shadow val="0"/>
        <u val="none"/>
        <vertAlign val="baseline"/>
        <sz val="8"/>
        <color theme="1"/>
        <name val="Calibri"/>
        <scheme val="minor"/>
      </font>
      <alignment horizontal="general" vertical="center" textRotation="0" wrapText="1" indent="0" justifyLastLine="0" shrinkToFit="0" readingOrder="0"/>
    </dxf>
    <dxf>
      <font>
        <strike val="0"/>
        <outline val="0"/>
        <shadow val="0"/>
        <u val="none"/>
        <vertAlign val="baseline"/>
        <sz val="8"/>
        <color theme="1"/>
        <name val="Calibri"/>
        <scheme val="minor"/>
      </font>
      <alignment horizontal="general" vertical="center" textRotation="0" wrapText="1" indent="0" justifyLastLine="0" shrinkToFit="0" readingOrder="0"/>
    </dxf>
    <dxf>
      <font>
        <strike val="0"/>
        <outline val="0"/>
        <shadow val="0"/>
        <u val="none"/>
        <vertAlign val="baseline"/>
        <sz val="8"/>
        <color theme="1"/>
        <name val="Calibri"/>
        <scheme val="minor"/>
      </font>
      <alignment horizontal="general" vertical="center" textRotation="0" wrapText="1" indent="0" justifyLastLine="0" shrinkToFit="0" readingOrder="0"/>
    </dxf>
    <dxf>
      <font>
        <strike val="0"/>
        <outline val="0"/>
        <shadow val="0"/>
        <u val="none"/>
        <vertAlign val="baseline"/>
        <sz val="8"/>
        <color theme="1"/>
        <name val="Calibri"/>
        <scheme val="minor"/>
      </font>
      <alignment horizontal="center" vertical="center" textRotation="0" wrapText="1" indent="0" justifyLastLine="0" shrinkToFit="0" readingOrder="0"/>
    </dxf>
    <dxf>
      <font>
        <strike val="0"/>
        <outline val="0"/>
        <shadow val="0"/>
        <u val="none"/>
        <vertAlign val="baseline"/>
        <sz val="8"/>
        <color theme="1"/>
        <name val="Calibri"/>
        <scheme val="minor"/>
      </font>
      <alignment horizontal="center" vertical="center" textRotation="0" wrapText="1" indent="0" justifyLastLine="0" shrinkToFit="0" readingOrder="0"/>
    </dxf>
    <dxf>
      <font>
        <strike val="0"/>
        <outline val="0"/>
        <shadow val="0"/>
        <u val="none"/>
        <vertAlign val="baseline"/>
        <sz val="8"/>
        <color theme="1"/>
        <name val="Calibri"/>
        <scheme val="minor"/>
      </font>
      <alignment horizontal="general" vertical="center" textRotation="0" wrapText="1" indent="0" justifyLastLine="0" shrinkToFit="0" readingOrder="0"/>
    </dxf>
    <dxf>
      <font>
        <strike val="0"/>
        <outline val="0"/>
        <shadow val="0"/>
        <u val="none"/>
        <vertAlign val="baseline"/>
        <sz val="8"/>
        <color theme="1"/>
        <name val="Calibri"/>
        <scheme val="minor"/>
      </font>
      <alignment textRotation="0" wrapText="1" indent="0" justifyLastLine="0" shrinkToFit="0" readingOrder="0"/>
    </dxf>
    <dxf>
      <font>
        <b/>
        <i val="0"/>
        <color theme="5" tint="0.79998168889431442"/>
      </font>
      <fill>
        <patternFill>
          <bgColor rgb="FFFF0000"/>
        </patternFill>
      </fill>
    </dxf>
    <dxf>
      <font>
        <b/>
        <i val="0"/>
        <color theme="9" tint="-0.499984740745262"/>
      </font>
      <fill>
        <patternFill>
          <bgColor rgb="FFFFFF00"/>
        </patternFill>
      </fill>
    </dxf>
    <dxf>
      <font>
        <b/>
        <i val="0"/>
        <color theme="6" tint="-0.499984740745262"/>
      </font>
      <fill>
        <patternFill>
          <bgColor rgb="FF92D050"/>
        </patternFill>
      </fill>
    </dxf>
    <dxf>
      <font>
        <b/>
        <i val="0"/>
        <color theme="5" tint="-0.499984740745262"/>
      </font>
      <fill>
        <patternFill>
          <bgColor theme="5" tint="0.59996337778862885"/>
        </patternFill>
      </fill>
    </dxf>
    <dxf>
      <font>
        <b/>
        <i val="0"/>
        <color theme="6" tint="-0.499984740745262"/>
      </font>
      <fill>
        <patternFill>
          <bgColor theme="6" tint="0.59996337778862885"/>
        </patternFill>
      </fill>
    </dxf>
    <dxf>
      <font>
        <b/>
        <i val="0"/>
        <color theme="5" tint="-0.499984740745262"/>
      </font>
      <fill>
        <patternFill>
          <bgColor theme="5" tint="0.59996337778862885"/>
        </patternFill>
      </fill>
    </dxf>
    <dxf>
      <font>
        <b/>
        <i val="0"/>
        <color theme="6" tint="-0.499984740745262"/>
      </font>
      <fill>
        <patternFill>
          <bgColor theme="6" tint="0.59996337778862885"/>
        </patternFill>
      </fill>
    </dxf>
    <dxf>
      <font>
        <b/>
        <i val="0"/>
        <color theme="5" tint="-0.499984740745262"/>
      </font>
      <fill>
        <patternFill>
          <bgColor theme="5" tint="0.59996337778862885"/>
        </patternFill>
      </fill>
    </dxf>
    <dxf>
      <font>
        <b/>
        <i val="0"/>
        <color theme="6" tint="-0.499984740745262"/>
      </font>
      <fill>
        <patternFill>
          <bgColor theme="6" tint="0.59996337778862885"/>
        </patternFill>
      </fill>
    </dxf>
    <dxf>
      <font>
        <b/>
        <i val="0"/>
        <color theme="5" tint="-0.499984740745262"/>
      </font>
      <fill>
        <patternFill>
          <bgColor theme="5" tint="0.59996337778862885"/>
        </patternFill>
      </fill>
    </dxf>
    <dxf>
      <font>
        <b/>
        <i val="0"/>
        <color theme="6" tint="-0.499984740745262"/>
      </font>
      <fill>
        <patternFill>
          <bgColor theme="6" tint="0.59996337778862885"/>
        </patternFill>
      </fill>
    </dxf>
    <dxf>
      <font>
        <b/>
        <i val="0"/>
        <color theme="5" tint="-0.499984740745262"/>
      </font>
      <fill>
        <patternFill>
          <bgColor theme="5" tint="0.59996337778862885"/>
        </patternFill>
      </fill>
    </dxf>
    <dxf>
      <font>
        <b/>
        <i val="0"/>
        <color theme="6" tint="-0.499984740745262"/>
      </font>
      <fill>
        <patternFill>
          <bgColor theme="6" tint="0.59996337778862885"/>
        </patternFill>
      </fill>
    </dxf>
    <dxf>
      <font>
        <b/>
        <i val="0"/>
        <color theme="5" tint="-0.499984740745262"/>
      </font>
      <fill>
        <patternFill>
          <bgColor theme="5" tint="0.59996337778862885"/>
        </patternFill>
      </fill>
    </dxf>
    <dxf>
      <font>
        <b/>
        <i val="0"/>
        <color theme="6" tint="-0.499984740745262"/>
      </font>
      <fill>
        <patternFill>
          <bgColor theme="6" tint="0.59996337778862885"/>
        </patternFill>
      </fill>
    </dxf>
    <dxf>
      <font>
        <b/>
        <i val="0"/>
        <color theme="6" tint="-0.499984740745262"/>
      </font>
      <fill>
        <patternFill>
          <bgColor rgb="FF92D050"/>
        </patternFill>
      </fill>
    </dxf>
    <dxf>
      <font>
        <b/>
        <i val="0"/>
        <color theme="9" tint="-0.24994659260841701"/>
      </font>
      <fill>
        <patternFill>
          <bgColor rgb="FFFFFF00"/>
        </patternFill>
      </fill>
    </dxf>
    <dxf>
      <font>
        <b/>
        <i val="0"/>
        <color theme="5" tint="0.79998168889431442"/>
      </font>
      <fill>
        <patternFill>
          <bgColor rgb="FFFF0000"/>
        </patternFill>
      </fill>
    </dxf>
    <dxf>
      <font>
        <b/>
        <i val="0"/>
        <color theme="6" tint="-0.499984740745262"/>
      </font>
      <fill>
        <patternFill>
          <bgColor theme="6" tint="0.3999450666829432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a:outerShdw blurRad="50800" dist="38100" dir="10800000" algn="r" rotWithShape="0">
                <a:prstClr val="black">
                  <a:alpha val="40000"/>
                </a:prstClr>
              </a:outerShdw>
            </a:effectLst>
          </c:spPr>
          <c:invertIfNegative val="0"/>
          <c:dPt>
            <c:idx val="0"/>
            <c:invertIfNegative val="0"/>
            <c:bubble3D val="0"/>
            <c:spPr>
              <a:solidFill>
                <a:schemeClr val="bg1">
                  <a:lumMod val="75000"/>
                </a:schemeClr>
              </a:solidFill>
              <a:ln>
                <a:noFill/>
              </a:ln>
              <a:effectLst>
                <a:outerShdw blurRad="50800" dist="38100" dir="10800000" algn="r" rotWithShape="0">
                  <a:prstClr val="black">
                    <a:alpha val="40000"/>
                  </a:prstClr>
                </a:outerShdw>
              </a:effectLst>
            </c:spPr>
            <c:extLst xmlns:c16r2="http://schemas.microsoft.com/office/drawing/2015/06/chart">
              <c:ext xmlns:c16="http://schemas.microsoft.com/office/drawing/2014/chart" uri="{C3380CC4-5D6E-409C-BE32-E72D297353CC}">
                <c16:uniqueId val="{00000001-6294-4B34-A31C-A68A0CC82CE0}"/>
              </c:ext>
            </c:extLst>
          </c:dPt>
          <c:dPt>
            <c:idx val="1"/>
            <c:invertIfNegative val="0"/>
            <c:bubble3D val="0"/>
            <c:spPr>
              <a:solidFill>
                <a:schemeClr val="accent6">
                  <a:lumMod val="60000"/>
                  <a:lumOff val="40000"/>
                </a:schemeClr>
              </a:solidFill>
              <a:ln>
                <a:noFill/>
              </a:ln>
              <a:effectLst>
                <a:outerShdw blurRad="50800" dist="38100" dir="10800000" algn="r" rotWithShape="0">
                  <a:prstClr val="black">
                    <a:alpha val="40000"/>
                  </a:prstClr>
                </a:outerShdw>
              </a:effectLst>
            </c:spPr>
            <c:extLst xmlns:c16r2="http://schemas.microsoft.com/office/drawing/2015/06/chart">
              <c:ext xmlns:c16="http://schemas.microsoft.com/office/drawing/2014/chart" uri="{C3380CC4-5D6E-409C-BE32-E72D297353CC}">
                <c16:uniqueId val="{00000003-6294-4B34-A31C-A68A0CC82CE0}"/>
              </c:ext>
            </c:extLst>
          </c:dPt>
          <c:dPt>
            <c:idx val="2"/>
            <c:invertIfNegative val="0"/>
            <c:bubble3D val="0"/>
            <c:spPr>
              <a:solidFill>
                <a:schemeClr val="accent1">
                  <a:lumMod val="60000"/>
                  <a:lumOff val="40000"/>
                </a:schemeClr>
              </a:solidFill>
              <a:ln>
                <a:noFill/>
              </a:ln>
              <a:effectLst>
                <a:outerShdw blurRad="50800" dist="38100" dir="10800000" algn="r" rotWithShape="0">
                  <a:prstClr val="black">
                    <a:alpha val="40000"/>
                  </a:prstClr>
                </a:outerShdw>
              </a:effectLst>
            </c:spPr>
            <c:extLst xmlns:c16r2="http://schemas.microsoft.com/office/drawing/2015/06/chart">
              <c:ext xmlns:c16="http://schemas.microsoft.com/office/drawing/2014/chart" uri="{C3380CC4-5D6E-409C-BE32-E72D297353CC}">
                <c16:uniqueId val="{00000005-6294-4B34-A31C-A68A0CC82CE0}"/>
              </c:ext>
            </c:extLst>
          </c:dPt>
          <c:dPt>
            <c:idx val="3"/>
            <c:invertIfNegative val="0"/>
            <c:bubble3D val="0"/>
            <c:spPr>
              <a:solidFill>
                <a:schemeClr val="accent3">
                  <a:lumMod val="60000"/>
                  <a:lumOff val="40000"/>
                </a:schemeClr>
              </a:solidFill>
              <a:ln>
                <a:noFill/>
              </a:ln>
              <a:effectLst>
                <a:outerShdw blurRad="50800" dist="38100" dir="10800000" algn="r" rotWithShape="0">
                  <a:prstClr val="black">
                    <a:alpha val="40000"/>
                  </a:prstClr>
                </a:outerShdw>
              </a:effectLst>
            </c:spPr>
            <c:extLst xmlns:c16r2="http://schemas.microsoft.com/office/drawing/2015/06/chart">
              <c:ext xmlns:c16="http://schemas.microsoft.com/office/drawing/2014/chart" uri="{C3380CC4-5D6E-409C-BE32-E72D297353CC}">
                <c16:uniqueId val="{00000007-6294-4B34-A31C-A68A0CC82CE0}"/>
              </c:ext>
            </c:extLst>
          </c:dPt>
          <c:cat>
            <c:strRef>
              <c:f>DATA!$G$2:$G$5</c:f>
              <c:strCache>
                <c:ptCount val="4"/>
                <c:pt idx="0">
                  <c:v>GESTION DE LA LLAMADA</c:v>
                </c:pt>
                <c:pt idx="1">
                  <c:v>PRIMER RESPONDIENTE</c:v>
                </c:pt>
                <c:pt idx="2">
                  <c:v>TRANSPORTE MÉDICO (INCLUYE PRIMARIO E INTERHOSPITALARIO)</c:v>
                </c:pt>
                <c:pt idx="3">
                  <c:v>ADMINISTRATION DEL 911/SEM</c:v>
                </c:pt>
              </c:strCache>
            </c:strRef>
          </c:cat>
          <c:val>
            <c:numRef>
              <c:f>DATA!$J$2:$J$5</c:f>
              <c:numCache>
                <c:formatCode>0%</c:formatCode>
                <c:ptCount val="4"/>
                <c:pt idx="0">
                  <c:v>#N/A</c:v>
                </c:pt>
                <c:pt idx="1">
                  <c:v>#N/A</c:v>
                </c:pt>
                <c:pt idx="2">
                  <c:v>#N/A</c:v>
                </c:pt>
                <c:pt idx="3">
                  <c:v>#N/A</c:v>
                </c:pt>
              </c:numCache>
            </c:numRef>
          </c:val>
          <c:extLst xmlns:c16r2="http://schemas.microsoft.com/office/drawing/2015/06/chart">
            <c:ext xmlns:c16="http://schemas.microsoft.com/office/drawing/2014/chart" uri="{C3380CC4-5D6E-409C-BE32-E72D297353CC}">
              <c16:uniqueId val="{00000008-6294-4B34-A31C-A68A0CC82CE0}"/>
            </c:ext>
          </c:extLst>
        </c:ser>
        <c:dLbls>
          <c:showLegendKey val="0"/>
          <c:showVal val="0"/>
          <c:showCatName val="0"/>
          <c:showSerName val="0"/>
          <c:showPercent val="0"/>
          <c:showBubbleSize val="0"/>
        </c:dLbls>
        <c:gapWidth val="50"/>
        <c:overlap val="-27"/>
        <c:axId val="68528768"/>
        <c:axId val="100340096"/>
      </c:barChart>
      <c:catAx>
        <c:axId val="68528768"/>
        <c:scaling>
          <c:orientation val="minMax"/>
        </c:scaling>
        <c:delete val="0"/>
        <c:axPos val="b"/>
        <c:numFmt formatCode="General" sourceLinked="1"/>
        <c:majorTickMark val="none"/>
        <c:minorTickMark val="none"/>
        <c:tickLblPos val="nextTo"/>
        <c:spPr>
          <a:noFill/>
          <a:ln w="6350" cap="flat" cmpd="sng" algn="ctr">
            <a:solidFill>
              <a:schemeClr val="tx1">
                <a:lumMod val="15000"/>
                <a:lumOff val="85000"/>
              </a:schemeClr>
            </a:solidFill>
            <a:round/>
          </a:ln>
          <a:effectLst/>
        </c:spPr>
        <c:txPr>
          <a:bodyPr rot="-270000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00340096"/>
        <c:crosses val="autoZero"/>
        <c:auto val="1"/>
        <c:lblAlgn val="ctr"/>
        <c:lblOffset val="100"/>
        <c:noMultiLvlLbl val="0"/>
      </c:catAx>
      <c:valAx>
        <c:axId val="1003400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28768"/>
        <c:crosses val="autoZero"/>
        <c:crossBetween val="between"/>
        <c:majorUnit val="0.2"/>
        <c:minorUnit val="0.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DATA!$G$2</c:f>
              <c:strCache>
                <c:ptCount val="1"/>
                <c:pt idx="0">
                  <c:v>GESTION DE LA LLAMADA</c:v>
                </c:pt>
              </c:strCache>
            </c:strRef>
          </c:tx>
          <c:spPr>
            <a:ln w="28575" cap="rnd">
              <a:solidFill>
                <a:schemeClr val="bg1">
                  <a:lumMod val="50000"/>
                </a:schemeClr>
              </a:solidFill>
              <a:round/>
            </a:ln>
            <a:effectLst>
              <a:outerShdw blurRad="50800" dist="38100" dir="10800000" algn="r" rotWithShape="0">
                <a:prstClr val="black">
                  <a:alpha val="40000"/>
                </a:prstClr>
              </a:outerShdw>
            </a:effectLst>
          </c:spPr>
          <c:marker>
            <c:symbol val="circle"/>
            <c:size val="5"/>
            <c:spPr>
              <a:solidFill>
                <a:schemeClr val="tx1">
                  <a:lumMod val="50000"/>
                  <a:lumOff val="50000"/>
                </a:schemeClr>
              </a:solidFill>
              <a:ln w="9525">
                <a:solidFill>
                  <a:schemeClr val="bg1">
                    <a:lumMod val="50000"/>
                  </a:schemeClr>
                </a:solidFill>
              </a:ln>
              <a:effectLst>
                <a:outerShdw blurRad="50800" dist="38100" dir="10800000" algn="r" rotWithShape="0">
                  <a:prstClr val="black">
                    <a:alpha val="40000"/>
                  </a:prstClr>
                </a:outerShdw>
              </a:effectLst>
            </c:spPr>
          </c:marker>
          <c:cat>
            <c:numRef>
              <c:f>DATA!$A$2:$A$7</c:f>
              <c:numCache>
                <c:formatCode>General</c:formatCode>
                <c:ptCount val="6"/>
                <c:pt idx="0">
                  <c:v>1</c:v>
                </c:pt>
                <c:pt idx="1">
                  <c:v>2</c:v>
                </c:pt>
                <c:pt idx="2">
                  <c:v>3</c:v>
                </c:pt>
                <c:pt idx="3">
                  <c:v>4</c:v>
                </c:pt>
                <c:pt idx="4">
                  <c:v>5</c:v>
                </c:pt>
                <c:pt idx="5">
                  <c:v>6</c:v>
                </c:pt>
              </c:numCache>
            </c:numRef>
          </c:cat>
          <c:val>
            <c:numRef>
              <c:f>DATA!$C$2:$C$7</c:f>
              <c:numCache>
                <c:formatCode>General</c:formatCode>
                <c:ptCount val="6"/>
                <c:pt idx="0">
                  <c:v>#N/A</c:v>
                </c:pt>
                <c:pt idx="1">
                  <c:v>#N/A</c:v>
                </c:pt>
                <c:pt idx="2">
                  <c:v>#N/A</c:v>
                </c:pt>
                <c:pt idx="3">
                  <c:v>#N/A</c:v>
                </c:pt>
                <c:pt idx="4">
                  <c:v>#N/A</c:v>
                </c:pt>
                <c:pt idx="5">
                  <c:v>#N/A</c:v>
                </c:pt>
              </c:numCache>
            </c:numRef>
          </c:val>
          <c:extLst xmlns:c16r2="http://schemas.microsoft.com/office/drawing/2015/06/chart">
            <c:ext xmlns:c16="http://schemas.microsoft.com/office/drawing/2014/chart" uri="{C3380CC4-5D6E-409C-BE32-E72D297353CC}">
              <c16:uniqueId val="{00000000-E346-48F7-9267-D129A4C75BE7}"/>
            </c:ext>
          </c:extLst>
        </c:ser>
        <c:dLbls>
          <c:showLegendKey val="0"/>
          <c:showVal val="0"/>
          <c:showCatName val="0"/>
          <c:showSerName val="0"/>
          <c:showPercent val="0"/>
          <c:showBubbleSize val="0"/>
        </c:dLbls>
        <c:axId val="100360192"/>
        <c:axId val="100362112"/>
      </c:radarChart>
      <c:catAx>
        <c:axId val="10036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362112"/>
        <c:crosses val="autoZero"/>
        <c:auto val="1"/>
        <c:lblAlgn val="ctr"/>
        <c:lblOffset val="100"/>
        <c:noMultiLvlLbl val="0"/>
      </c:catAx>
      <c:valAx>
        <c:axId val="10036211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100360192"/>
        <c:crosses val="autoZero"/>
        <c:crossBetween val="between"/>
        <c:majorUnit val="0.5"/>
        <c:minorUnit val="0.25"/>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DATA!$G$3</c:f>
              <c:strCache>
                <c:ptCount val="1"/>
                <c:pt idx="0">
                  <c:v>PRIMER RESPONDIENTE</c:v>
                </c:pt>
              </c:strCache>
            </c:strRef>
          </c:tx>
          <c:spPr>
            <a:ln w="28575" cap="rnd">
              <a:solidFill>
                <a:schemeClr val="accent6">
                  <a:lumMod val="75000"/>
                </a:schemeClr>
              </a:solidFill>
              <a:round/>
            </a:ln>
            <a:effectLst>
              <a:outerShdw blurRad="50800" dist="38100" dir="10800000" algn="r" rotWithShape="0">
                <a:prstClr val="black">
                  <a:alpha val="40000"/>
                </a:prstClr>
              </a:outerShdw>
            </a:effectLst>
          </c:spPr>
          <c:marker>
            <c:symbol val="circle"/>
            <c:size val="5"/>
            <c:spPr>
              <a:solidFill>
                <a:schemeClr val="accent6">
                  <a:lumMod val="50000"/>
                </a:schemeClr>
              </a:solidFill>
              <a:ln w="9525">
                <a:solidFill>
                  <a:schemeClr val="accent6">
                    <a:lumMod val="75000"/>
                  </a:schemeClr>
                </a:solidFill>
              </a:ln>
              <a:effectLst>
                <a:outerShdw blurRad="50800" dist="38100" dir="10800000" algn="r" rotWithShape="0">
                  <a:prstClr val="black">
                    <a:alpha val="40000"/>
                  </a:prstClr>
                </a:outerShdw>
              </a:effectLst>
            </c:spPr>
          </c:marker>
          <c:cat>
            <c:numRef>
              <c:f>DATA!$A$8:$A$10</c:f>
              <c:numCache>
                <c:formatCode>General</c:formatCode>
                <c:ptCount val="3"/>
                <c:pt idx="0">
                  <c:v>7</c:v>
                </c:pt>
                <c:pt idx="1">
                  <c:v>8</c:v>
                </c:pt>
                <c:pt idx="2">
                  <c:v>9</c:v>
                </c:pt>
              </c:numCache>
            </c:numRef>
          </c:cat>
          <c:val>
            <c:numRef>
              <c:f>DATA!$C$8:$C$10</c:f>
              <c:numCache>
                <c:formatCode>General</c:formatCode>
                <c:ptCount val="3"/>
                <c:pt idx="0">
                  <c:v>#N/A</c:v>
                </c:pt>
                <c:pt idx="1">
                  <c:v>#N/A</c:v>
                </c:pt>
                <c:pt idx="2">
                  <c:v>#N/A</c:v>
                </c:pt>
              </c:numCache>
            </c:numRef>
          </c:val>
          <c:extLst xmlns:c16r2="http://schemas.microsoft.com/office/drawing/2015/06/chart">
            <c:ext xmlns:c16="http://schemas.microsoft.com/office/drawing/2014/chart" uri="{C3380CC4-5D6E-409C-BE32-E72D297353CC}">
              <c16:uniqueId val="{00000000-24B7-41DD-907C-40C408DE86A9}"/>
            </c:ext>
          </c:extLst>
        </c:ser>
        <c:dLbls>
          <c:showLegendKey val="0"/>
          <c:showVal val="0"/>
          <c:showCatName val="0"/>
          <c:showSerName val="0"/>
          <c:showPercent val="0"/>
          <c:showBubbleSize val="0"/>
        </c:dLbls>
        <c:axId val="100398976"/>
        <c:axId val="100405248"/>
      </c:radarChart>
      <c:catAx>
        <c:axId val="100398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405248"/>
        <c:crosses val="autoZero"/>
        <c:auto val="1"/>
        <c:lblAlgn val="ctr"/>
        <c:lblOffset val="100"/>
        <c:noMultiLvlLbl val="0"/>
      </c:catAx>
      <c:valAx>
        <c:axId val="100405248"/>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100398976"/>
        <c:crosses val="autoZero"/>
        <c:crossBetween val="between"/>
        <c:majorUnit val="0.5"/>
        <c:minorUnit val="0.25"/>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DATA!$G$4</c:f>
              <c:strCache>
                <c:ptCount val="1"/>
                <c:pt idx="0">
                  <c:v>TRANSPORTE MÉDICO (INCLUYE PRIMARIO E INTERHOSPITALARIO)</c:v>
                </c:pt>
              </c:strCache>
            </c:strRef>
          </c:tx>
          <c:spPr>
            <a:ln w="28575" cap="rnd">
              <a:solidFill>
                <a:schemeClr val="tx2">
                  <a:lumMod val="40000"/>
                  <a:lumOff val="60000"/>
                </a:schemeClr>
              </a:solidFill>
              <a:round/>
            </a:ln>
            <a:effectLst>
              <a:outerShdw blurRad="50800" dist="38100" dir="10800000" algn="r" rotWithShape="0">
                <a:prstClr val="black">
                  <a:alpha val="40000"/>
                </a:prstClr>
              </a:outerShdw>
            </a:effectLst>
          </c:spPr>
          <c:marker>
            <c:symbol val="circle"/>
            <c:size val="5"/>
            <c:spPr>
              <a:solidFill>
                <a:schemeClr val="tx2">
                  <a:lumMod val="60000"/>
                  <a:lumOff val="40000"/>
                </a:schemeClr>
              </a:solidFill>
              <a:ln w="9525">
                <a:solidFill>
                  <a:schemeClr val="tx2">
                    <a:lumMod val="40000"/>
                    <a:lumOff val="60000"/>
                  </a:schemeClr>
                </a:solidFill>
              </a:ln>
              <a:effectLst>
                <a:outerShdw blurRad="50800" dist="38100" dir="10800000" algn="r" rotWithShape="0">
                  <a:prstClr val="black">
                    <a:alpha val="40000"/>
                  </a:prstClr>
                </a:outerShdw>
              </a:effectLst>
            </c:spPr>
          </c:marker>
          <c:cat>
            <c:numRef>
              <c:f>DATA!$A$11:$A$26</c:f>
              <c:numCache>
                <c:formatCode>General</c:formatCode>
                <c:ptCount val="16"/>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numCache>
            </c:numRef>
          </c:cat>
          <c:val>
            <c:numRef>
              <c:f>DATA!$C$11:$C$26</c:f>
              <c:numCache>
                <c:formatCode>General</c:formatCode>
                <c:ptCount val="1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numCache>
            </c:numRef>
          </c:val>
          <c:extLst xmlns:c16r2="http://schemas.microsoft.com/office/drawing/2015/06/chart">
            <c:ext xmlns:c16="http://schemas.microsoft.com/office/drawing/2014/chart" uri="{C3380CC4-5D6E-409C-BE32-E72D297353CC}">
              <c16:uniqueId val="{00000000-DC02-4AFE-9CA5-5AA1CABFA9CC}"/>
            </c:ext>
          </c:extLst>
        </c:ser>
        <c:dLbls>
          <c:showLegendKey val="0"/>
          <c:showVal val="0"/>
          <c:showCatName val="0"/>
          <c:showSerName val="0"/>
          <c:showPercent val="0"/>
          <c:showBubbleSize val="0"/>
        </c:dLbls>
        <c:axId val="100447744"/>
        <c:axId val="100449664"/>
      </c:radarChart>
      <c:catAx>
        <c:axId val="100447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449664"/>
        <c:crosses val="autoZero"/>
        <c:auto val="1"/>
        <c:lblAlgn val="ctr"/>
        <c:lblOffset val="100"/>
        <c:noMultiLvlLbl val="0"/>
      </c:catAx>
      <c:valAx>
        <c:axId val="100449664"/>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100447744"/>
        <c:crosses val="autoZero"/>
        <c:crossBetween val="between"/>
        <c:majorUnit val="0.5"/>
        <c:minorUnit val="0.25"/>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DATA!$G$5</c:f>
              <c:strCache>
                <c:ptCount val="1"/>
                <c:pt idx="0">
                  <c:v>ADMINISTRATION DEL 911/SEM</c:v>
                </c:pt>
              </c:strCache>
            </c:strRef>
          </c:tx>
          <c:spPr>
            <a:ln w="28575" cap="rnd">
              <a:solidFill>
                <a:schemeClr val="accent3">
                  <a:lumMod val="60000"/>
                  <a:lumOff val="40000"/>
                </a:schemeClr>
              </a:solidFill>
              <a:round/>
            </a:ln>
            <a:effectLst>
              <a:outerShdw blurRad="50800" dist="38100" dir="10800000" algn="r" rotWithShape="0">
                <a:prstClr val="black">
                  <a:alpha val="40000"/>
                </a:prstClr>
              </a:outerShdw>
            </a:effectLst>
          </c:spPr>
          <c:marker>
            <c:symbol val="circle"/>
            <c:size val="5"/>
            <c:spPr>
              <a:solidFill>
                <a:schemeClr val="accent3">
                  <a:lumMod val="75000"/>
                </a:schemeClr>
              </a:solidFill>
              <a:ln w="9525">
                <a:solidFill>
                  <a:schemeClr val="accent3">
                    <a:lumMod val="60000"/>
                    <a:lumOff val="40000"/>
                  </a:schemeClr>
                </a:solidFill>
              </a:ln>
              <a:effectLst>
                <a:outerShdw blurRad="50800" dist="38100" dir="10800000" algn="r" rotWithShape="0">
                  <a:prstClr val="black">
                    <a:alpha val="40000"/>
                  </a:prstClr>
                </a:outerShdw>
              </a:effectLst>
            </c:spPr>
          </c:marker>
          <c:cat>
            <c:numRef>
              <c:f>DATA!$A$27:$A$37</c:f>
              <c:numCache>
                <c:formatCode>General</c:formatCode>
                <c:ptCount val="11"/>
                <c:pt idx="0">
                  <c:v>26</c:v>
                </c:pt>
                <c:pt idx="1">
                  <c:v>27</c:v>
                </c:pt>
                <c:pt idx="2">
                  <c:v>28</c:v>
                </c:pt>
                <c:pt idx="3">
                  <c:v>29</c:v>
                </c:pt>
                <c:pt idx="4">
                  <c:v>30</c:v>
                </c:pt>
                <c:pt idx="5">
                  <c:v>31</c:v>
                </c:pt>
                <c:pt idx="6">
                  <c:v>32</c:v>
                </c:pt>
                <c:pt idx="7">
                  <c:v>33</c:v>
                </c:pt>
                <c:pt idx="8">
                  <c:v>34</c:v>
                </c:pt>
                <c:pt idx="9">
                  <c:v>35</c:v>
                </c:pt>
                <c:pt idx="10">
                  <c:v>36</c:v>
                </c:pt>
              </c:numCache>
            </c:numRef>
          </c:cat>
          <c:val>
            <c:numRef>
              <c:f>DATA!$C$27:$C$37</c:f>
              <c:numCache>
                <c:formatCode>General</c:formatCode>
                <c:ptCount val="11"/>
                <c:pt idx="0">
                  <c:v>#N/A</c:v>
                </c:pt>
                <c:pt idx="1">
                  <c:v>#N/A</c:v>
                </c:pt>
                <c:pt idx="2">
                  <c:v>#N/A</c:v>
                </c:pt>
                <c:pt idx="3">
                  <c:v>#N/A</c:v>
                </c:pt>
                <c:pt idx="4">
                  <c:v>#N/A</c:v>
                </c:pt>
                <c:pt idx="5">
                  <c:v>#N/A</c:v>
                </c:pt>
                <c:pt idx="6">
                  <c:v>#N/A</c:v>
                </c:pt>
                <c:pt idx="7">
                  <c:v>#N/A</c:v>
                </c:pt>
                <c:pt idx="8">
                  <c:v>#N/A</c:v>
                </c:pt>
                <c:pt idx="9">
                  <c:v>#N/A</c:v>
                </c:pt>
                <c:pt idx="10">
                  <c:v>#N/A</c:v>
                </c:pt>
              </c:numCache>
            </c:numRef>
          </c:val>
          <c:extLst xmlns:c16r2="http://schemas.microsoft.com/office/drawing/2015/06/chart">
            <c:ext xmlns:c16="http://schemas.microsoft.com/office/drawing/2014/chart" uri="{C3380CC4-5D6E-409C-BE32-E72D297353CC}">
              <c16:uniqueId val="{00000000-7132-4F6B-B42F-359B88DFE547}"/>
            </c:ext>
          </c:extLst>
        </c:ser>
        <c:dLbls>
          <c:showLegendKey val="0"/>
          <c:showVal val="0"/>
          <c:showCatName val="0"/>
          <c:showSerName val="0"/>
          <c:showPercent val="0"/>
          <c:showBubbleSize val="0"/>
        </c:dLbls>
        <c:axId val="100478976"/>
        <c:axId val="100480896"/>
      </c:radarChart>
      <c:catAx>
        <c:axId val="100478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480896"/>
        <c:crosses val="autoZero"/>
        <c:auto val="1"/>
        <c:lblAlgn val="ctr"/>
        <c:lblOffset val="100"/>
        <c:noMultiLvlLbl val="0"/>
      </c:catAx>
      <c:valAx>
        <c:axId val="100480896"/>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100478976"/>
        <c:crosses val="autoZero"/>
        <c:crossBetween val="between"/>
        <c:majorUnit val="0.5"/>
        <c:minorUnit val="0.25"/>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52500</xdr:colOff>
      <xdr:row>4</xdr:row>
      <xdr:rowOff>63767</xdr:rowOff>
    </xdr:from>
    <xdr:to>
      <xdr:col>19</xdr:col>
      <xdr:colOff>328500</xdr:colOff>
      <xdr:row>6</xdr:row>
      <xdr:rowOff>231508</xdr:rowOff>
    </xdr:to>
    <xdr:pic>
      <xdr:nvPicPr>
        <xdr:cNvPr id="7" name="Img_tit_eng">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77000" y="587642"/>
          <a:ext cx="1800000" cy="7582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57543</xdr:colOff>
      <xdr:row>0</xdr:row>
      <xdr:rowOff>25667</xdr:rowOff>
    </xdr:from>
    <xdr:to>
      <xdr:col>31</xdr:col>
      <xdr:colOff>288719</xdr:colOff>
      <xdr:row>3</xdr:row>
      <xdr:rowOff>212458</xdr:rowOff>
    </xdr:to>
    <xdr:pic>
      <xdr:nvPicPr>
        <xdr:cNvPr id="7" name="Img_tit_eng">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15425" y="25667"/>
          <a:ext cx="1800000" cy="7582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16</xdr:row>
      <xdr:rowOff>190498</xdr:rowOff>
    </xdr:from>
    <xdr:to>
      <xdr:col>15</xdr:col>
      <xdr:colOff>9524</xdr:colOff>
      <xdr:row>32</xdr:row>
      <xdr:rowOff>22498</xdr:rowOff>
    </xdr:to>
    <xdr:graphicFrame macro="">
      <xdr:nvGraphicFramePr>
        <xdr:cNvPr id="2" name="Gráfico 1">
          <a:extLst>
            <a:ext uri="{FF2B5EF4-FFF2-40B4-BE49-F238E27FC236}">
              <a16:creationId xmlns:a16="http://schemas.microsoft.com/office/drawing/2014/main" xmlns=""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128587</xdr:colOff>
      <xdr:row>4</xdr:row>
      <xdr:rowOff>188118</xdr:rowOff>
    </xdr:from>
    <xdr:to>
      <xdr:col>21</xdr:col>
      <xdr:colOff>271461</xdr:colOff>
      <xdr:row>16</xdr:row>
      <xdr:rowOff>10593</xdr:rowOff>
    </xdr:to>
    <xdr:graphicFrame macro="">
      <xdr:nvGraphicFramePr>
        <xdr:cNvPr id="3" name="Gráfico 2">
          <a:extLst>
            <a:ext uri="{FF2B5EF4-FFF2-40B4-BE49-F238E27FC236}">
              <a16:creationId xmlns:a16="http://schemas.microsoft.com/office/drawing/2014/main" xmlns=""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128586</xdr:colOff>
      <xdr:row>4</xdr:row>
      <xdr:rowOff>188118</xdr:rowOff>
    </xdr:from>
    <xdr:to>
      <xdr:col>28</xdr:col>
      <xdr:colOff>271460</xdr:colOff>
      <xdr:row>16</xdr:row>
      <xdr:rowOff>10593</xdr:rowOff>
    </xdr:to>
    <xdr:graphicFrame macro="">
      <xdr:nvGraphicFramePr>
        <xdr:cNvPr id="4" name="Gráfico 3">
          <a:extLst>
            <a:ext uri="{FF2B5EF4-FFF2-40B4-BE49-F238E27FC236}">
              <a16:creationId xmlns:a16="http://schemas.microsoft.com/office/drawing/2014/main" xmlns=""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128587</xdr:colOff>
      <xdr:row>17</xdr:row>
      <xdr:rowOff>0</xdr:rowOff>
    </xdr:from>
    <xdr:to>
      <xdr:col>21</xdr:col>
      <xdr:colOff>271461</xdr:colOff>
      <xdr:row>32</xdr:row>
      <xdr:rowOff>22500</xdr:rowOff>
    </xdr:to>
    <xdr:graphicFrame macro="">
      <xdr:nvGraphicFramePr>
        <xdr:cNvPr id="5" name="Gráfico 4">
          <a:extLst>
            <a:ext uri="{FF2B5EF4-FFF2-40B4-BE49-F238E27FC236}">
              <a16:creationId xmlns:a16="http://schemas.microsoft.com/office/drawing/2014/main" xmlns=""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128586</xdr:colOff>
      <xdr:row>17</xdr:row>
      <xdr:rowOff>0</xdr:rowOff>
    </xdr:from>
    <xdr:to>
      <xdr:col>28</xdr:col>
      <xdr:colOff>271460</xdr:colOff>
      <xdr:row>32</xdr:row>
      <xdr:rowOff>22500</xdr:rowOff>
    </xdr:to>
    <xdr:graphicFrame macro="">
      <xdr:nvGraphicFramePr>
        <xdr:cNvPr id="6" name="Gráfico 5">
          <a:extLst>
            <a:ext uri="{FF2B5EF4-FFF2-40B4-BE49-F238E27FC236}">
              <a16:creationId xmlns:a16="http://schemas.microsoft.com/office/drawing/2014/main" xmlns=""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23</xdr:col>
      <xdr:colOff>243000</xdr:colOff>
      <xdr:row>0</xdr:row>
      <xdr:rowOff>20904</xdr:rowOff>
    </xdr:from>
    <xdr:to>
      <xdr:col>28</xdr:col>
      <xdr:colOff>138000</xdr:colOff>
      <xdr:row>3</xdr:row>
      <xdr:rowOff>166874</xdr:rowOff>
    </xdr:to>
    <xdr:pic>
      <xdr:nvPicPr>
        <xdr:cNvPr id="12" name="Img_tit_eng">
          <a:extLst>
            <a:ext uri="{FF2B5EF4-FFF2-40B4-BE49-F238E27FC236}">
              <a16:creationId xmlns:a16="http://schemas.microsoft.com/office/drawing/2014/main" xmlns="" id="{00000000-0008-0000-02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006000" y="20904"/>
          <a:ext cx="1800000" cy="7582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276000</xdr:colOff>
      <xdr:row>3</xdr:row>
      <xdr:rowOff>186791</xdr:rowOff>
    </xdr:to>
    <xdr:pic>
      <xdr:nvPicPr>
        <xdr:cNvPr id="11" name="Img_tit_eng">
          <a:extLst>
            <a:ext uri="{FF2B5EF4-FFF2-40B4-BE49-F238E27FC236}">
              <a16:creationId xmlns:a16="http://schemas.microsoft.com/office/drawing/2014/main" xmlns="" id="{00000000-0008-0000-03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00000" cy="758291"/>
        </a:xfrm>
        <a:prstGeom prst="rect">
          <a:avLst/>
        </a:prstGeom>
      </xdr:spPr>
    </xdr:pic>
    <xdr:clientData/>
  </xdr:twoCellAnchor>
  <xdr:twoCellAnchor editAs="oneCell">
    <xdr:from>
      <xdr:col>0</xdr:col>
      <xdr:colOff>0</xdr:colOff>
      <xdr:row>4</xdr:row>
      <xdr:rowOff>171450</xdr:rowOff>
    </xdr:from>
    <xdr:to>
      <xdr:col>2</xdr:col>
      <xdr:colOff>276000</xdr:colOff>
      <xdr:row>8</xdr:row>
      <xdr:rowOff>167246</xdr:rowOff>
    </xdr:to>
    <xdr:pic>
      <xdr:nvPicPr>
        <xdr:cNvPr id="13" name="Img_tit_esp">
          <a:extLst>
            <a:ext uri="{FF2B5EF4-FFF2-40B4-BE49-F238E27FC236}">
              <a16:creationId xmlns:a16="http://schemas.microsoft.com/office/drawing/2014/main" xmlns="" id="{00000000-0008-0000-03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933450"/>
          <a:ext cx="1800000" cy="757796"/>
        </a:xfrm>
        <a:prstGeom prst="rect">
          <a:avLst/>
        </a:prstGeom>
      </xdr:spPr>
    </xdr:pic>
    <xdr:clientData/>
  </xdr:twoCellAnchor>
</xdr:wsDr>
</file>

<file path=xl/tables/table1.xml><?xml version="1.0" encoding="utf-8"?>
<table xmlns="http://schemas.openxmlformats.org/spreadsheetml/2006/main" id="1" name="TLang" displayName="TLang" ref="A15:F176" totalsRowShown="0" headerRowDxfId="11" dataDxfId="10">
  <autoFilter ref="A15:F176"/>
  <sortState ref="A16:F160">
    <sortCondition ref="B15:B160"/>
  </sortState>
  <tableColumns count="6">
    <tableColumn id="1" name="Hoja" dataDxfId="9"/>
    <tableColumn id="2" name="Clave" dataDxfId="8"/>
    <tableColumn id="3" name="es" dataDxfId="7"/>
    <tableColumn id="4" name="en" dataDxfId="6"/>
    <tableColumn id="5" name="fr" dataDxfId="5"/>
    <tableColumn id="6" name="pt" dataDxfId="4"/>
  </tableColumns>
  <tableStyleInfo name="TableStyleMedium2" showFirstColumn="0" showLastColumn="0" showRowStripes="1" showColumnStripes="0"/>
</table>
</file>

<file path=xl/tables/table2.xml><?xml version="1.0" encoding="utf-8"?>
<table xmlns="http://schemas.openxmlformats.org/spreadsheetml/2006/main" id="2" name="Tabla8" displayName="Tabla8" ref="A5:B7" totalsRowShown="0" headerRowDxfId="3" dataDxfId="2">
  <autoFilter ref="A5:B7"/>
  <sortState ref="A6:B7">
    <sortCondition ref="A5:A7"/>
  </sortState>
  <tableColumns count="2">
    <tableColumn id="1" name="Lang" dataDxfId="1"/>
    <tableColumn id="2" name="Clv"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8" tint="0.39997558519241921"/>
    <pageSetUpPr fitToPage="1"/>
  </sheetPr>
  <dimension ref="B1:AC64"/>
  <sheetViews>
    <sheetView showGridLines="0" showRowColHeaders="0" tabSelected="1" zoomScaleNormal="100" workbookViewId="0">
      <selection activeCell="P2" sqref="P2:T2"/>
    </sheetView>
  </sheetViews>
  <sheetFormatPr defaultColWidth="5.28515625" defaultRowHeight="15.75" x14ac:dyDescent="0.25"/>
  <cols>
    <col min="1" max="1" width="2.85546875" style="39" customWidth="1"/>
    <col min="2" max="20" width="5.7109375" style="39" customWidth="1"/>
    <col min="21" max="31" width="5.28515625" style="39"/>
    <col min="32" max="32" width="5.7109375" style="39" customWidth="1"/>
    <col min="33" max="16384" width="5.28515625" style="39"/>
  </cols>
  <sheetData>
    <row r="1" spans="2:20" ht="6" customHeight="1" x14ac:dyDescent="0.25"/>
    <row r="2" spans="2:20" ht="23.25" x14ac:dyDescent="0.25">
      <c r="B2" s="120" t="str">
        <f>VLOOKUP("B001",TLang[[Clave]:[pt]],LANG!$A$1)</f>
        <v>Seleciona el idioma:</v>
      </c>
      <c r="C2" s="121"/>
      <c r="D2" s="121"/>
      <c r="E2" s="121"/>
      <c r="F2" s="121"/>
      <c r="G2" s="121"/>
      <c r="H2" s="121"/>
      <c r="I2" s="121"/>
      <c r="J2" s="121"/>
      <c r="K2" s="121"/>
      <c r="L2" s="121"/>
      <c r="M2" s="121"/>
      <c r="N2" s="121"/>
      <c r="O2" s="121"/>
      <c r="P2" s="122" t="s">
        <v>185</v>
      </c>
      <c r="Q2" s="122"/>
      <c r="R2" s="122"/>
      <c r="S2" s="122"/>
      <c r="T2" s="123"/>
    </row>
    <row r="3" spans="2:20" ht="6" customHeight="1" x14ac:dyDescent="0.25"/>
    <row r="4" spans="2:20" customFormat="1" ht="6" customHeight="1" x14ac:dyDescent="0.25"/>
    <row r="5" spans="2:20" s="40" customFormat="1" ht="23.25" customHeight="1" x14ac:dyDescent="0.25">
      <c r="B5" s="127" t="str">
        <f>VLOOKUP("B002",TLang[[Clave]:[pt]],LANG!$A$1)</f>
        <v>Lista de verificación de alistamiento para la respuesta al COVID-19 en Servicios de Emergencias Médicas Prehospitalarias</v>
      </c>
      <c r="C5" s="127"/>
      <c r="D5" s="127"/>
      <c r="E5" s="127"/>
      <c r="F5" s="127"/>
      <c r="G5" s="127"/>
      <c r="H5" s="127"/>
      <c r="I5" s="127"/>
      <c r="J5" s="127"/>
      <c r="K5" s="127"/>
      <c r="L5" s="127"/>
      <c r="M5" s="127"/>
      <c r="N5" s="127"/>
      <c r="O5" s="127"/>
      <c r="P5" s="106"/>
      <c r="Q5" s="106"/>
      <c r="R5" s="106"/>
      <c r="S5" s="106"/>
      <c r="T5" s="106"/>
    </row>
    <row r="6" spans="2:20" s="105" customFormat="1" ht="23.25" customHeight="1" x14ac:dyDescent="0.25">
      <c r="B6" s="127"/>
      <c r="C6" s="127"/>
      <c r="D6" s="127"/>
      <c r="E6" s="127"/>
      <c r="F6" s="127"/>
      <c r="G6" s="127"/>
      <c r="H6" s="127"/>
      <c r="I6" s="127"/>
      <c r="J6" s="127"/>
      <c r="K6" s="127"/>
      <c r="L6" s="127"/>
      <c r="M6" s="127"/>
      <c r="N6" s="127"/>
      <c r="O6" s="127"/>
      <c r="P6" s="106"/>
      <c r="Q6" s="106"/>
      <c r="R6" s="106"/>
      <c r="S6" s="106"/>
      <c r="T6" s="106"/>
    </row>
    <row r="7" spans="2:20" s="50" customFormat="1" ht="23.25" customHeight="1" x14ac:dyDescent="0.25">
      <c r="B7" s="127"/>
      <c r="C7" s="127"/>
      <c r="D7" s="127"/>
      <c r="E7" s="127"/>
      <c r="F7" s="127"/>
      <c r="G7" s="127"/>
      <c r="H7" s="127"/>
      <c r="I7" s="127"/>
      <c r="J7" s="127"/>
      <c r="K7" s="127"/>
      <c r="L7" s="127"/>
      <c r="M7" s="127"/>
      <c r="N7" s="127"/>
      <c r="O7" s="127"/>
      <c r="P7" s="106"/>
      <c r="Q7" s="106"/>
      <c r="R7" s="106"/>
      <c r="S7" s="106"/>
      <c r="T7" s="106"/>
    </row>
    <row r="8" spans="2:20" customFormat="1" ht="6" customHeight="1" x14ac:dyDescent="0.25"/>
    <row r="9" spans="2:20" s="41" customFormat="1" x14ac:dyDescent="0.25">
      <c r="B9" s="124" t="str">
        <f>VLOOKUP("B003",TLang[[Clave]:[pt]],LANG!$A$1)</f>
        <v>Documento provisional - Versión 2.2 (02 Marzo 2020)</v>
      </c>
      <c r="C9" s="124"/>
      <c r="D9" s="124"/>
      <c r="E9" s="124"/>
      <c r="F9" s="124"/>
      <c r="G9" s="124"/>
      <c r="H9" s="124"/>
      <c r="I9" s="124"/>
      <c r="J9" s="124"/>
      <c r="K9" s="124"/>
      <c r="L9" s="124"/>
      <c r="M9" s="124"/>
      <c r="N9" s="124"/>
      <c r="O9" s="124"/>
      <c r="P9" s="124"/>
      <c r="Q9" s="124"/>
      <c r="R9" s="124"/>
      <c r="S9" s="124"/>
      <c r="T9" s="124"/>
    </row>
    <row r="10" spans="2:20" ht="6" customHeight="1" x14ac:dyDescent="0.25">
      <c r="B10" s="42"/>
      <c r="C10" s="42"/>
      <c r="D10" s="42"/>
      <c r="E10" s="42"/>
      <c r="F10" s="42"/>
      <c r="G10" s="42"/>
      <c r="H10" s="42"/>
      <c r="I10" s="42"/>
      <c r="J10" s="42"/>
      <c r="K10" s="42"/>
      <c r="L10" s="42"/>
      <c r="M10" s="42"/>
      <c r="N10" s="42"/>
      <c r="O10" s="42"/>
      <c r="P10" s="42"/>
      <c r="Q10" s="42"/>
      <c r="R10" s="42"/>
      <c r="S10" s="42"/>
      <c r="T10" s="42"/>
    </row>
    <row r="11" spans="2:20" x14ac:dyDescent="0.25">
      <c r="B11" s="126" t="str">
        <f>VLOOKUP("B020",TLang[[Clave]:[pt]],LANG!$A$1)</f>
        <v>Objetivos</v>
      </c>
      <c r="C11" s="126"/>
      <c r="D11" s="126"/>
      <c r="E11" s="126"/>
      <c r="F11" s="126"/>
      <c r="G11" s="126"/>
      <c r="H11" s="126"/>
      <c r="I11" s="126"/>
      <c r="J11" s="126"/>
      <c r="K11" s="126"/>
      <c r="L11" s="126"/>
      <c r="M11" s="126"/>
      <c r="N11" s="126"/>
      <c r="O11" s="126"/>
      <c r="P11" s="126"/>
      <c r="Q11" s="126"/>
      <c r="R11" s="126"/>
      <c r="S11" s="126"/>
      <c r="T11" s="126"/>
    </row>
    <row r="12" spans="2:20" ht="15.75" customHeight="1" x14ac:dyDescent="0.25">
      <c r="B12" s="110" t="str">
        <f>VLOOKUP("B021",TLang[[Clave]:[pt]],LANG!$A$1)</f>
        <v>Esta herramienta tiene como propósito apoyar a los países a verificar el estado de alistamiento de sus servicios médicos de emergencia prehospitalaria para la respuesta al COVID-19, identificando las acciones inmediatas y prioritarias para responder de manera eficiente y oportuna ante la emergencia.</v>
      </c>
      <c r="C12" s="110"/>
      <c r="D12" s="110"/>
      <c r="E12" s="110"/>
      <c r="F12" s="110"/>
      <c r="G12" s="110"/>
      <c r="H12" s="110"/>
      <c r="I12" s="110"/>
      <c r="J12" s="110"/>
      <c r="K12" s="110"/>
      <c r="L12" s="110"/>
      <c r="M12" s="110"/>
      <c r="N12" s="110"/>
      <c r="O12" s="110"/>
      <c r="P12" s="110"/>
      <c r="Q12" s="110"/>
      <c r="R12" s="110"/>
      <c r="S12" s="110"/>
      <c r="T12" s="110"/>
    </row>
    <row r="13" spans="2:20" x14ac:dyDescent="0.25">
      <c r="B13" s="110"/>
      <c r="C13" s="110"/>
      <c r="D13" s="110"/>
      <c r="E13" s="110"/>
      <c r="F13" s="110"/>
      <c r="G13" s="110"/>
      <c r="H13" s="110"/>
      <c r="I13" s="110"/>
      <c r="J13" s="110"/>
      <c r="K13" s="110"/>
      <c r="L13" s="110"/>
      <c r="M13" s="110"/>
      <c r="N13" s="110"/>
      <c r="O13" s="110"/>
      <c r="P13" s="110"/>
      <c r="Q13" s="110"/>
      <c r="R13" s="110"/>
      <c r="S13" s="110"/>
      <c r="T13" s="110"/>
    </row>
    <row r="14" spans="2:20" x14ac:dyDescent="0.25">
      <c r="B14" s="110"/>
      <c r="C14" s="110"/>
      <c r="D14" s="110"/>
      <c r="E14" s="110"/>
      <c r="F14" s="110"/>
      <c r="G14" s="110"/>
      <c r="H14" s="110"/>
      <c r="I14" s="110"/>
      <c r="J14" s="110"/>
      <c r="K14" s="110"/>
      <c r="L14" s="110"/>
      <c r="M14" s="110"/>
      <c r="N14" s="110"/>
      <c r="O14" s="110"/>
      <c r="P14" s="110"/>
      <c r="Q14" s="110"/>
      <c r="R14" s="110"/>
      <c r="S14" s="110"/>
      <c r="T14" s="110"/>
    </row>
    <row r="15" spans="2:20" x14ac:dyDescent="0.25">
      <c r="B15" s="110"/>
      <c r="C15" s="110"/>
      <c r="D15" s="110"/>
      <c r="E15" s="110"/>
      <c r="F15" s="110"/>
      <c r="G15" s="110"/>
      <c r="H15" s="110"/>
      <c r="I15" s="110"/>
      <c r="J15" s="110"/>
      <c r="K15" s="110"/>
      <c r="L15" s="110"/>
      <c r="M15" s="110"/>
      <c r="N15" s="110"/>
      <c r="O15" s="110"/>
      <c r="P15" s="110"/>
      <c r="Q15" s="110"/>
      <c r="R15" s="110"/>
      <c r="S15" s="110"/>
      <c r="T15" s="110"/>
    </row>
    <row r="16" spans="2:20" s="91" customFormat="1" ht="12" x14ac:dyDescent="0.2">
      <c r="B16" s="90"/>
      <c r="C16" s="90"/>
      <c r="D16" s="90"/>
      <c r="E16" s="90"/>
      <c r="F16" s="90"/>
      <c r="G16" s="90"/>
      <c r="H16" s="90"/>
      <c r="I16" s="90"/>
      <c r="J16" s="90"/>
      <c r="K16" s="90"/>
      <c r="L16" s="90"/>
      <c r="M16" s="90"/>
      <c r="N16" s="90"/>
      <c r="O16" s="90"/>
      <c r="P16" s="90"/>
      <c r="Q16" s="90"/>
      <c r="R16" s="90"/>
      <c r="S16" s="90"/>
      <c r="T16" s="90"/>
    </row>
    <row r="17" spans="2:29" x14ac:dyDescent="0.25">
      <c r="B17" s="126" t="str">
        <f>VLOOKUP("B025",TLang[[Clave]:[pt]],LANG!$A$1)</f>
        <v>Metodología de cálculo</v>
      </c>
      <c r="C17" s="126"/>
      <c r="D17" s="126"/>
      <c r="E17" s="126"/>
      <c r="F17" s="126"/>
      <c r="G17" s="126"/>
      <c r="H17" s="126"/>
      <c r="I17" s="126"/>
      <c r="J17" s="126"/>
      <c r="K17" s="126"/>
      <c r="L17" s="126"/>
      <c r="M17" s="126"/>
      <c r="N17" s="126"/>
      <c r="O17" s="126"/>
      <c r="P17" s="126"/>
      <c r="Q17" s="126"/>
      <c r="R17" s="126"/>
      <c r="S17" s="126"/>
      <c r="T17" s="126"/>
    </row>
    <row r="18" spans="2:29" ht="15.75" customHeight="1" x14ac:dyDescent="0.25">
      <c r="B18" s="110" t="str">
        <f>VLOOKUP("B024",TLang[[Clave]:[pt]],LANG!$A$1)</f>
        <v xml:space="preserve">Fueron asignados factores de ponderación con base en la metodología de estimación de pesos ponderados de variables, siendo 1 = 100% si el ítem es calificado "CUMPLE"; 0.5 = 50% si es calificado "EN PROCESO" y 0 = 0% de avance si es calificado "NO CUMPLE". 
El total porcentaje de cumplimiento por cada módulo, se obtiene mediante promedio de los ítems que lo componen. 
Posteriormente se obtiene el porcentaje total de cumplimiento con base en el promedio de todos los ítems. 
</v>
      </c>
      <c r="C18" s="110"/>
      <c r="D18" s="110"/>
      <c r="E18" s="110"/>
      <c r="F18" s="110"/>
      <c r="G18" s="110"/>
      <c r="H18" s="110"/>
      <c r="I18" s="110"/>
      <c r="J18" s="110"/>
      <c r="K18" s="110"/>
      <c r="L18" s="110"/>
      <c r="M18" s="110"/>
      <c r="N18" s="110"/>
      <c r="O18" s="110"/>
      <c r="P18" s="110"/>
      <c r="Q18" s="110"/>
      <c r="R18" s="110"/>
      <c r="S18" s="110"/>
      <c r="T18" s="110"/>
    </row>
    <row r="19" spans="2:29" x14ac:dyDescent="0.25">
      <c r="B19" s="110"/>
      <c r="C19" s="110"/>
      <c r="D19" s="110"/>
      <c r="E19" s="110"/>
      <c r="F19" s="110"/>
      <c r="G19" s="110"/>
      <c r="H19" s="110"/>
      <c r="I19" s="110"/>
      <c r="J19" s="110"/>
      <c r="K19" s="110"/>
      <c r="L19" s="110"/>
      <c r="M19" s="110"/>
      <c r="N19" s="110"/>
      <c r="O19" s="110"/>
      <c r="P19" s="110"/>
      <c r="Q19" s="110"/>
      <c r="R19" s="110"/>
      <c r="S19" s="110"/>
      <c r="T19" s="110"/>
    </row>
    <row r="20" spans="2:29" x14ac:dyDescent="0.25">
      <c r="B20" s="110"/>
      <c r="C20" s="110"/>
      <c r="D20" s="110"/>
      <c r="E20" s="110"/>
      <c r="F20" s="110"/>
      <c r="G20" s="110"/>
      <c r="H20" s="110"/>
      <c r="I20" s="110"/>
      <c r="J20" s="110"/>
      <c r="K20" s="110"/>
      <c r="L20" s="110"/>
      <c r="M20" s="110"/>
      <c r="N20" s="110"/>
      <c r="O20" s="110"/>
      <c r="P20" s="110"/>
      <c r="Q20" s="110"/>
      <c r="R20" s="110"/>
      <c r="S20" s="110"/>
      <c r="T20" s="110"/>
    </row>
    <row r="21" spans="2:29" x14ac:dyDescent="0.25">
      <c r="B21" s="110"/>
      <c r="C21" s="110"/>
      <c r="D21" s="110"/>
      <c r="E21" s="110"/>
      <c r="F21" s="110"/>
      <c r="G21" s="110"/>
      <c r="H21" s="110"/>
      <c r="I21" s="110"/>
      <c r="J21" s="110"/>
      <c r="K21" s="110"/>
      <c r="L21" s="110"/>
      <c r="M21" s="110"/>
      <c r="N21" s="110"/>
      <c r="O21" s="110"/>
      <c r="P21" s="110"/>
      <c r="Q21" s="110"/>
      <c r="R21" s="110"/>
      <c r="S21" s="110"/>
      <c r="T21" s="110"/>
    </row>
    <row r="22" spans="2:29" x14ac:dyDescent="0.25">
      <c r="B22" s="110"/>
      <c r="C22" s="110"/>
      <c r="D22" s="110"/>
      <c r="E22" s="110"/>
      <c r="F22" s="110"/>
      <c r="G22" s="110"/>
      <c r="H22" s="110"/>
      <c r="I22" s="110"/>
      <c r="J22" s="110"/>
      <c r="K22" s="110"/>
      <c r="L22" s="110"/>
      <c r="M22" s="110"/>
      <c r="N22" s="110"/>
      <c r="O22" s="110"/>
      <c r="P22" s="110"/>
      <c r="Q22" s="110"/>
      <c r="R22" s="110"/>
      <c r="S22" s="110"/>
      <c r="T22" s="110"/>
    </row>
    <row r="23" spans="2:29" x14ac:dyDescent="0.25">
      <c r="B23" s="110"/>
      <c r="C23" s="110"/>
      <c r="D23" s="110"/>
      <c r="E23" s="110"/>
      <c r="F23" s="110"/>
      <c r="G23" s="110"/>
      <c r="H23" s="110"/>
      <c r="I23" s="110"/>
      <c r="J23" s="110"/>
      <c r="K23" s="110"/>
      <c r="L23" s="110"/>
      <c r="M23" s="110"/>
      <c r="N23" s="110"/>
      <c r="O23" s="110"/>
      <c r="P23" s="110"/>
      <c r="Q23" s="110"/>
      <c r="R23" s="110"/>
      <c r="S23" s="110"/>
      <c r="T23" s="110"/>
    </row>
    <row r="24" spans="2:29" s="91" customFormat="1" ht="12" x14ac:dyDescent="0.2">
      <c r="B24" s="90"/>
      <c r="C24" s="90"/>
      <c r="D24" s="90"/>
      <c r="E24" s="90"/>
      <c r="F24" s="90"/>
      <c r="G24" s="90"/>
      <c r="H24" s="90"/>
      <c r="I24" s="90"/>
      <c r="J24" s="90"/>
      <c r="K24" s="90"/>
      <c r="L24" s="90"/>
      <c r="M24" s="90"/>
      <c r="N24" s="90"/>
      <c r="O24" s="90"/>
      <c r="P24" s="90"/>
      <c r="Q24" s="90"/>
      <c r="R24" s="90"/>
      <c r="S24" s="90"/>
      <c r="T24" s="90"/>
    </row>
    <row r="25" spans="2:29" ht="15.75" customHeight="1" x14ac:dyDescent="0.25">
      <c r="B25" s="125" t="str">
        <f>VLOOKUP("B004",TLang[[Clave]:[pt]],LANG!$A$1)</f>
        <v>INSTRUCCIONES</v>
      </c>
      <c r="C25" s="125"/>
      <c r="D25" s="125"/>
      <c r="E25" s="125"/>
      <c r="F25" s="125"/>
      <c r="G25" s="125"/>
      <c r="H25" s="125"/>
      <c r="I25" s="125"/>
      <c r="J25" s="125"/>
      <c r="K25" s="125"/>
      <c r="L25" s="125"/>
      <c r="M25" s="125"/>
      <c r="N25" s="125"/>
      <c r="O25" s="125"/>
      <c r="P25" s="125"/>
      <c r="Q25" s="125"/>
      <c r="R25" s="125"/>
      <c r="S25" s="125"/>
      <c r="T25" s="125"/>
    </row>
    <row r="26" spans="2:29" s="91" customFormat="1" ht="12" x14ac:dyDescent="0.2">
      <c r="B26" s="90"/>
      <c r="C26" s="90"/>
      <c r="D26" s="90"/>
      <c r="E26" s="90"/>
      <c r="F26" s="90"/>
      <c r="G26" s="90"/>
      <c r="H26" s="90"/>
      <c r="I26" s="90"/>
      <c r="J26" s="90"/>
      <c r="K26" s="90"/>
      <c r="L26" s="90"/>
      <c r="M26" s="90"/>
      <c r="N26" s="90"/>
      <c r="O26" s="90"/>
      <c r="P26" s="90"/>
      <c r="Q26" s="90"/>
      <c r="R26" s="90"/>
      <c r="S26" s="90"/>
      <c r="T26" s="90"/>
    </row>
    <row r="27" spans="2:29" ht="15.75" customHeight="1" x14ac:dyDescent="0.25">
      <c r="B27" s="114" t="str">
        <f>VLOOKUP("B005",TLang[[Clave]:[pt]],LANG!$A$1)</f>
        <v xml:space="preserve">Paso 1. </v>
      </c>
      <c r="C27" s="114"/>
      <c r="D27" s="114"/>
      <c r="E27" s="114"/>
      <c r="F27" s="114"/>
      <c r="G27" s="114"/>
      <c r="H27" s="114"/>
      <c r="I27" s="114"/>
      <c r="J27" s="114"/>
      <c r="K27" s="114"/>
      <c r="L27" s="114"/>
      <c r="M27" s="114"/>
      <c r="N27" s="114"/>
      <c r="O27" s="114"/>
      <c r="P27" s="114"/>
      <c r="Q27" s="114"/>
      <c r="R27" s="114"/>
      <c r="S27" s="114"/>
      <c r="T27" s="114"/>
    </row>
    <row r="28" spans="2:29" x14ac:dyDescent="0.25">
      <c r="B28" s="110" t="str">
        <f>VLOOKUP("B006",TLang[[Clave]:[pt]],LANG!$A$1)</f>
        <v>Identifique los recursos moviles con los que cuenta el Servicio de Emergencias Médicas Prehospitalarias (SEM); recuerde que debe registrar solo aquellos vehículos y equipos funcionales y disponibles en el momento de aplicación de la lista. 
Identifique y registre al personal que actuará en la respuesta al COVID-19, no incluya personal voluntario.</v>
      </c>
      <c r="C28" s="110"/>
      <c r="D28" s="110"/>
      <c r="E28" s="110"/>
      <c r="F28" s="110"/>
      <c r="G28" s="110"/>
      <c r="H28" s="110"/>
      <c r="I28" s="110"/>
      <c r="J28" s="110"/>
      <c r="K28" s="110"/>
      <c r="L28" s="110"/>
      <c r="M28" s="110"/>
      <c r="N28" s="110"/>
      <c r="O28" s="110"/>
      <c r="P28" s="110"/>
      <c r="Q28" s="110"/>
      <c r="R28" s="110"/>
      <c r="S28" s="110"/>
      <c r="T28" s="110"/>
    </row>
    <row r="29" spans="2:29" x14ac:dyDescent="0.25">
      <c r="B29" s="110"/>
      <c r="C29" s="110"/>
      <c r="D29" s="110"/>
      <c r="E29" s="110"/>
      <c r="F29" s="110"/>
      <c r="G29" s="110"/>
      <c r="H29" s="110"/>
      <c r="I29" s="110"/>
      <c r="J29" s="110"/>
      <c r="K29" s="110"/>
      <c r="L29" s="110"/>
      <c r="M29" s="110"/>
      <c r="N29" s="110"/>
      <c r="O29" s="110"/>
      <c r="P29" s="110"/>
      <c r="Q29" s="110"/>
      <c r="R29" s="110"/>
      <c r="S29" s="110"/>
      <c r="T29" s="110"/>
    </row>
    <row r="30" spans="2:29" x14ac:dyDescent="0.25">
      <c r="B30" s="110"/>
      <c r="C30" s="110"/>
      <c r="D30" s="110"/>
      <c r="E30" s="110"/>
      <c r="F30" s="110"/>
      <c r="G30" s="110"/>
      <c r="H30" s="110"/>
      <c r="I30" s="110"/>
      <c r="J30" s="110"/>
      <c r="K30" s="110"/>
      <c r="L30" s="110"/>
      <c r="M30" s="110"/>
      <c r="N30" s="110"/>
      <c r="O30" s="110"/>
      <c r="P30" s="110"/>
      <c r="Q30" s="110"/>
      <c r="R30" s="110"/>
      <c r="S30" s="110"/>
      <c r="T30" s="110"/>
    </row>
    <row r="31" spans="2:29" x14ac:dyDescent="0.25">
      <c r="B31" s="110"/>
      <c r="C31" s="110"/>
      <c r="D31" s="110"/>
      <c r="E31" s="110"/>
      <c r="F31" s="110"/>
      <c r="G31" s="110"/>
      <c r="H31" s="110"/>
      <c r="I31" s="110"/>
      <c r="J31" s="110"/>
      <c r="K31" s="110"/>
      <c r="L31" s="110"/>
      <c r="M31" s="110"/>
      <c r="N31" s="110"/>
      <c r="O31" s="110"/>
      <c r="P31" s="110"/>
      <c r="Q31" s="110"/>
      <c r="R31" s="110"/>
      <c r="S31" s="110"/>
      <c r="T31" s="110"/>
    </row>
    <row r="32" spans="2:29" ht="15.75" customHeight="1" x14ac:dyDescent="0.25">
      <c r="B32" s="110"/>
      <c r="C32" s="110"/>
      <c r="D32" s="110"/>
      <c r="E32" s="110"/>
      <c r="F32" s="110"/>
      <c r="G32" s="110"/>
      <c r="H32" s="110"/>
      <c r="I32" s="110"/>
      <c r="J32" s="110"/>
      <c r="K32" s="110"/>
      <c r="L32" s="110"/>
      <c r="M32" s="110"/>
      <c r="N32" s="110"/>
      <c r="O32" s="110"/>
      <c r="P32" s="110"/>
      <c r="Q32" s="110"/>
      <c r="R32" s="110"/>
      <c r="S32" s="110"/>
      <c r="T32" s="110"/>
      <c r="U32" s="48"/>
      <c r="V32" s="48"/>
      <c r="W32" s="48"/>
      <c r="X32" s="48"/>
      <c r="Y32" s="48"/>
      <c r="Z32" s="48"/>
      <c r="AA32" s="48"/>
      <c r="AB32" s="48"/>
      <c r="AC32" s="48"/>
    </row>
    <row r="33" spans="2:29" s="91" customFormat="1" ht="12" x14ac:dyDescent="0.2">
      <c r="B33" s="92"/>
      <c r="C33" s="93"/>
      <c r="D33" s="93"/>
      <c r="E33" s="93"/>
      <c r="F33" s="93"/>
      <c r="G33" s="93"/>
      <c r="H33" s="93"/>
      <c r="I33" s="93"/>
      <c r="J33" s="93"/>
      <c r="K33" s="93"/>
      <c r="L33" s="93"/>
      <c r="M33" s="93"/>
      <c r="N33" s="93"/>
      <c r="O33" s="93"/>
      <c r="P33" s="93"/>
      <c r="Q33" s="93"/>
      <c r="R33" s="93"/>
      <c r="S33" s="93"/>
      <c r="T33" s="93"/>
      <c r="U33" s="94"/>
      <c r="V33" s="95"/>
      <c r="W33" s="95"/>
      <c r="X33" s="95"/>
      <c r="Y33" s="95"/>
      <c r="Z33" s="95"/>
      <c r="AA33" s="95"/>
      <c r="AB33" s="95"/>
      <c r="AC33" s="95"/>
    </row>
    <row r="34" spans="2:29" ht="15.75" customHeight="1" x14ac:dyDescent="0.25">
      <c r="B34" s="115" t="str">
        <f>VLOOKUP("B007",TLang[[Clave]:[pt]],LANG!$A$1)</f>
        <v>Paso 2.</v>
      </c>
      <c r="C34" s="115"/>
      <c r="D34" s="115"/>
      <c r="E34" s="115"/>
      <c r="F34" s="115"/>
      <c r="G34" s="115"/>
      <c r="H34" s="115"/>
      <c r="I34" s="115"/>
      <c r="J34" s="115"/>
      <c r="K34" s="115"/>
      <c r="L34" s="115"/>
      <c r="M34" s="115"/>
      <c r="N34" s="115"/>
      <c r="O34" s="115"/>
      <c r="P34" s="115"/>
      <c r="Q34" s="115"/>
      <c r="R34" s="115"/>
      <c r="S34" s="115"/>
      <c r="T34" s="115"/>
      <c r="U34" s="48"/>
      <c r="V34" s="48"/>
      <c r="W34" s="48"/>
      <c r="X34" s="48"/>
      <c r="Y34" s="48"/>
      <c r="Z34" s="48"/>
      <c r="AA34" s="48"/>
      <c r="AB34" s="48"/>
      <c r="AC34" s="48"/>
    </row>
    <row r="35" spans="2:29" ht="15.75" customHeight="1" x14ac:dyDescent="0.25">
      <c r="B35" s="116" t="str">
        <f>VLOOKUP("B008",TLang[[Clave]:[pt]],LANG!$A$1)</f>
        <v>Califique cada ítem. Los ítems de la lista están desarrollados para ser verificados de forma dicotómica, si cumple o no cumple. Si se han iniciado las acciones, pero aún no están implementadas y probadas, se debe señalar que están en proceso, esto permite dar seguimiento a cada una de las actividades.</v>
      </c>
      <c r="C35" s="116"/>
      <c r="D35" s="116"/>
      <c r="E35" s="116"/>
      <c r="F35" s="116"/>
      <c r="G35" s="116"/>
      <c r="H35" s="116"/>
      <c r="I35" s="116"/>
      <c r="J35" s="116"/>
      <c r="K35" s="116"/>
      <c r="L35" s="116"/>
      <c r="M35" s="116"/>
      <c r="N35" s="116"/>
      <c r="O35" s="116"/>
      <c r="P35" s="116"/>
      <c r="Q35" s="116"/>
      <c r="R35" s="116"/>
      <c r="S35" s="116"/>
      <c r="T35" s="116"/>
      <c r="U35" s="48"/>
      <c r="V35" s="48"/>
      <c r="W35" s="48"/>
      <c r="X35" s="48"/>
      <c r="Y35" s="48"/>
      <c r="Z35" s="48"/>
      <c r="AA35" s="48"/>
      <c r="AB35" s="48"/>
      <c r="AC35" s="48"/>
    </row>
    <row r="36" spans="2:29" x14ac:dyDescent="0.25">
      <c r="B36" s="116"/>
      <c r="C36" s="116"/>
      <c r="D36" s="116"/>
      <c r="E36" s="116"/>
      <c r="F36" s="116"/>
      <c r="G36" s="116"/>
      <c r="H36" s="116"/>
      <c r="I36" s="116"/>
      <c r="J36" s="116"/>
      <c r="K36" s="116"/>
      <c r="L36" s="116"/>
      <c r="M36" s="116"/>
      <c r="N36" s="116"/>
      <c r="O36" s="116"/>
      <c r="P36" s="116"/>
      <c r="Q36" s="116"/>
      <c r="R36" s="116"/>
      <c r="S36" s="116"/>
      <c r="T36" s="116"/>
      <c r="U36" s="48"/>
      <c r="V36" s="48"/>
      <c r="W36" s="48"/>
      <c r="X36" s="48"/>
      <c r="Y36" s="48"/>
      <c r="Z36" s="48"/>
      <c r="AA36" s="48"/>
      <c r="AB36" s="48"/>
      <c r="AC36" s="48"/>
    </row>
    <row r="37" spans="2:29" x14ac:dyDescent="0.25">
      <c r="B37" s="116"/>
      <c r="C37" s="116"/>
      <c r="D37" s="116"/>
      <c r="E37" s="116"/>
      <c r="F37" s="116"/>
      <c r="G37" s="116"/>
      <c r="H37" s="116"/>
      <c r="I37" s="116"/>
      <c r="J37" s="116"/>
      <c r="K37" s="116"/>
      <c r="L37" s="116"/>
      <c r="M37" s="116"/>
      <c r="N37" s="116"/>
      <c r="O37" s="116"/>
      <c r="P37" s="116"/>
      <c r="Q37" s="116"/>
      <c r="R37" s="116"/>
      <c r="S37" s="116"/>
      <c r="T37" s="116"/>
      <c r="U37" s="48"/>
      <c r="V37" s="48"/>
      <c r="W37" s="48"/>
      <c r="X37" s="48"/>
      <c r="Y37" s="48"/>
      <c r="Z37" s="48"/>
      <c r="AA37" s="48"/>
      <c r="AB37" s="48"/>
      <c r="AC37" s="48"/>
    </row>
    <row r="38" spans="2:29" ht="15.75" customHeight="1" x14ac:dyDescent="0.25">
      <c r="B38" s="116"/>
      <c r="C38" s="116"/>
      <c r="D38" s="116"/>
      <c r="E38" s="116"/>
      <c r="F38" s="116"/>
      <c r="G38" s="116"/>
      <c r="H38" s="116"/>
      <c r="I38" s="116"/>
      <c r="J38" s="116"/>
      <c r="K38" s="116"/>
      <c r="L38" s="116"/>
      <c r="M38" s="116"/>
      <c r="N38" s="116"/>
      <c r="O38" s="116"/>
      <c r="P38" s="116"/>
      <c r="Q38" s="116"/>
      <c r="R38" s="116"/>
      <c r="S38" s="116"/>
      <c r="T38" s="116"/>
      <c r="U38" s="48"/>
      <c r="V38" s="48"/>
      <c r="W38" s="48"/>
      <c r="X38" s="48"/>
      <c r="Y38" s="48"/>
      <c r="Z38" s="48"/>
      <c r="AA38" s="48"/>
      <c r="AB38" s="48"/>
      <c r="AC38" s="48"/>
    </row>
    <row r="39" spans="2:29" s="91" customFormat="1" ht="12" x14ac:dyDescent="0.2">
      <c r="B39" s="96"/>
      <c r="C39" s="97"/>
      <c r="D39" s="97"/>
      <c r="E39" s="97"/>
      <c r="F39" s="97"/>
      <c r="G39" s="97"/>
      <c r="H39" s="97"/>
      <c r="I39" s="97"/>
      <c r="J39" s="97"/>
      <c r="K39" s="97"/>
      <c r="L39" s="97"/>
      <c r="M39" s="97"/>
      <c r="N39" s="97"/>
      <c r="O39" s="97"/>
      <c r="P39" s="97"/>
      <c r="Q39" s="97"/>
      <c r="R39" s="97"/>
      <c r="S39" s="97"/>
      <c r="T39" s="97"/>
      <c r="U39" s="95"/>
      <c r="V39" s="95"/>
      <c r="W39" s="95"/>
      <c r="X39" s="95"/>
      <c r="Y39" s="95"/>
      <c r="Z39" s="95"/>
      <c r="AA39" s="95"/>
      <c r="AB39" s="95"/>
      <c r="AC39" s="95"/>
    </row>
    <row r="40" spans="2:29" x14ac:dyDescent="0.25">
      <c r="B40" s="111" t="str">
        <f>VLOOKUP("B009",TLang[[Clave]:[pt]],LANG!$A$1)</f>
        <v>Los criterios para cada nivel de verificación serían:</v>
      </c>
      <c r="C40" s="111"/>
      <c r="D40" s="111"/>
      <c r="E40" s="111"/>
      <c r="F40" s="111"/>
      <c r="G40" s="111"/>
      <c r="H40" s="111"/>
      <c r="I40" s="111"/>
      <c r="J40" s="111"/>
      <c r="K40" s="111"/>
      <c r="L40" s="111"/>
      <c r="M40" s="111"/>
      <c r="N40" s="111"/>
      <c r="O40" s="111"/>
      <c r="P40" s="111"/>
      <c r="Q40" s="111"/>
      <c r="R40" s="111"/>
      <c r="S40" s="111"/>
      <c r="T40" s="111"/>
      <c r="U40" s="48"/>
      <c r="V40" s="48"/>
      <c r="W40" s="48"/>
      <c r="X40" s="48"/>
      <c r="Y40" s="48"/>
      <c r="Z40" s="48"/>
      <c r="AA40" s="48"/>
      <c r="AB40" s="48"/>
      <c r="AC40" s="48"/>
    </row>
    <row r="41" spans="2:29" ht="15.75" customHeight="1" x14ac:dyDescent="0.25">
      <c r="B41" s="117" t="str">
        <f>VLOOKUP("B010",TLang[[Clave]:[pt]],LANG!$A$1)</f>
        <v>CUMPLE</v>
      </c>
      <c r="C41" s="117"/>
      <c r="D41" s="117"/>
      <c r="E41" s="117"/>
      <c r="F41" s="118" t="str">
        <f>VLOOKUP("B013",TLang[[Clave]:[pt]],LANG!$A$1)</f>
        <v>El SEM ha desarrollado, validado e implementado el procedimiento/protocolo. Cuenta con el equipamiento recomendado.</v>
      </c>
      <c r="G41" s="118"/>
      <c r="H41" s="118"/>
      <c r="I41" s="118"/>
      <c r="J41" s="118"/>
      <c r="K41" s="118"/>
      <c r="L41" s="118"/>
      <c r="M41" s="118"/>
      <c r="N41" s="118"/>
      <c r="O41" s="118"/>
      <c r="P41" s="118"/>
      <c r="Q41" s="118"/>
      <c r="R41" s="118"/>
      <c r="S41" s="118"/>
      <c r="T41" s="118"/>
      <c r="U41" s="48"/>
      <c r="V41" s="48"/>
      <c r="W41" s="48"/>
      <c r="X41" s="48"/>
      <c r="Y41" s="48"/>
      <c r="Z41" s="48"/>
      <c r="AA41" s="48"/>
      <c r="AB41" s="48"/>
      <c r="AC41" s="48"/>
    </row>
    <row r="42" spans="2:29" ht="15.75" customHeight="1" x14ac:dyDescent="0.25">
      <c r="B42" s="117"/>
      <c r="C42" s="117"/>
      <c r="D42" s="117"/>
      <c r="E42" s="117"/>
      <c r="F42" s="118"/>
      <c r="G42" s="118"/>
      <c r="H42" s="118"/>
      <c r="I42" s="118"/>
      <c r="J42" s="118"/>
      <c r="K42" s="118"/>
      <c r="L42" s="118"/>
      <c r="M42" s="118"/>
      <c r="N42" s="118"/>
      <c r="O42" s="118"/>
      <c r="P42" s="118"/>
      <c r="Q42" s="118"/>
      <c r="R42" s="118"/>
      <c r="S42" s="118"/>
      <c r="T42" s="118"/>
      <c r="U42" s="48"/>
      <c r="V42" s="48"/>
      <c r="W42" s="48"/>
      <c r="X42" s="48"/>
      <c r="Y42" s="48"/>
      <c r="Z42" s="48"/>
      <c r="AA42" s="48"/>
      <c r="AB42" s="48"/>
      <c r="AC42" s="48"/>
    </row>
    <row r="43" spans="2:29" x14ac:dyDescent="0.25">
      <c r="B43" s="119" t="str">
        <f>VLOOKUP("B011",TLang[[Clave]:[pt]],LANG!$A$1)</f>
        <v>EN PROCESO</v>
      </c>
      <c r="C43" s="119"/>
      <c r="D43" s="119"/>
      <c r="E43" s="119"/>
      <c r="F43" s="118" t="str">
        <f>VLOOKUP("B014",TLang[[Clave]:[pt]],LANG!$A$1)</f>
        <v>El SEM ha desarrollado un procedimiento/protocolo, pero no está implementado ni validado todavía. El equipamiento está en proceso de compra, pero no ha sido recibido todavía.</v>
      </c>
      <c r="G43" s="118"/>
      <c r="H43" s="118"/>
      <c r="I43" s="118"/>
      <c r="J43" s="118"/>
      <c r="K43" s="118"/>
      <c r="L43" s="118"/>
      <c r="M43" s="118"/>
      <c r="N43" s="118"/>
      <c r="O43" s="118"/>
      <c r="P43" s="118"/>
      <c r="Q43" s="118"/>
      <c r="R43" s="118"/>
      <c r="S43" s="118"/>
      <c r="T43" s="118"/>
      <c r="U43" s="48"/>
      <c r="V43" s="48"/>
      <c r="W43" s="48"/>
      <c r="X43" s="48"/>
      <c r="Y43" s="48"/>
      <c r="Z43" s="48"/>
      <c r="AA43" s="48"/>
      <c r="AB43" s="48"/>
      <c r="AC43" s="48"/>
    </row>
    <row r="44" spans="2:29" x14ac:dyDescent="0.25">
      <c r="B44" s="119"/>
      <c r="C44" s="119"/>
      <c r="D44" s="119"/>
      <c r="E44" s="119"/>
      <c r="F44" s="118"/>
      <c r="G44" s="118"/>
      <c r="H44" s="118"/>
      <c r="I44" s="118"/>
      <c r="J44" s="118"/>
      <c r="K44" s="118"/>
      <c r="L44" s="118"/>
      <c r="M44" s="118"/>
      <c r="N44" s="118"/>
      <c r="O44" s="118"/>
      <c r="P44" s="118"/>
      <c r="Q44" s="118"/>
      <c r="R44" s="118"/>
      <c r="S44" s="118"/>
      <c r="T44" s="118"/>
      <c r="U44" s="48"/>
      <c r="V44" s="48"/>
      <c r="W44" s="48"/>
      <c r="X44" s="48"/>
      <c r="Y44" s="48"/>
      <c r="Z44" s="48"/>
      <c r="AA44" s="48"/>
      <c r="AB44" s="48"/>
      <c r="AC44" s="48"/>
    </row>
    <row r="45" spans="2:29" x14ac:dyDescent="0.25">
      <c r="B45" s="112" t="str">
        <f>VLOOKUP("B012",TLang[[Clave]:[pt]],LANG!$A$1)</f>
        <v>NO CUMPLE</v>
      </c>
      <c r="C45" s="112"/>
      <c r="D45" s="112"/>
      <c r="E45" s="112"/>
      <c r="F45" s="113" t="str">
        <f>VLOOKUP("B015",TLang[[Clave]:[pt]],LANG!$A$1)</f>
        <v>El SEM no cuenta con el procedimiento/protocolo y/o equipamiento recomendado.</v>
      </c>
      <c r="G45" s="113"/>
      <c r="H45" s="113"/>
      <c r="I45" s="113"/>
      <c r="J45" s="113"/>
      <c r="K45" s="113"/>
      <c r="L45" s="113"/>
      <c r="M45" s="113"/>
      <c r="N45" s="113"/>
      <c r="O45" s="113"/>
      <c r="P45" s="113"/>
      <c r="Q45" s="113"/>
      <c r="R45" s="113"/>
      <c r="S45" s="113"/>
      <c r="T45" s="113"/>
      <c r="U45" s="48"/>
      <c r="V45" s="48"/>
      <c r="W45" s="48"/>
      <c r="X45" s="48"/>
      <c r="Y45" s="48"/>
      <c r="Z45" s="48"/>
      <c r="AA45" s="48"/>
      <c r="AB45" s="48"/>
      <c r="AC45" s="48"/>
    </row>
    <row r="46" spans="2:29" ht="15.75" customHeight="1" x14ac:dyDescent="0.25">
      <c r="B46" s="112"/>
      <c r="C46" s="112"/>
      <c r="D46" s="112"/>
      <c r="E46" s="112"/>
      <c r="F46" s="113"/>
      <c r="G46" s="113"/>
      <c r="H46" s="113"/>
      <c r="I46" s="113"/>
      <c r="J46" s="113"/>
      <c r="K46" s="113"/>
      <c r="L46" s="113"/>
      <c r="M46" s="113"/>
      <c r="N46" s="113"/>
      <c r="O46" s="113"/>
      <c r="P46" s="113"/>
      <c r="Q46" s="113"/>
      <c r="R46" s="113"/>
      <c r="S46" s="113"/>
      <c r="T46" s="113"/>
      <c r="U46" s="48"/>
      <c r="V46" s="48"/>
      <c r="W46" s="48"/>
      <c r="X46" s="48"/>
      <c r="Y46" s="48"/>
      <c r="Z46" s="48"/>
      <c r="AA46" s="48"/>
      <c r="AB46" s="48"/>
      <c r="AC46" s="48"/>
    </row>
    <row r="47" spans="2:29" s="91" customFormat="1" ht="12" x14ac:dyDescent="0.2">
      <c r="B47" s="98"/>
      <c r="C47" s="97"/>
      <c r="D47" s="97"/>
      <c r="E47" s="97"/>
      <c r="F47" s="97"/>
      <c r="G47" s="97"/>
      <c r="H47" s="97"/>
      <c r="I47" s="97"/>
      <c r="J47" s="97"/>
      <c r="K47" s="97"/>
      <c r="L47" s="97"/>
      <c r="M47" s="97"/>
      <c r="N47" s="97"/>
      <c r="O47" s="97"/>
      <c r="P47" s="97"/>
      <c r="Q47" s="97"/>
      <c r="R47" s="97"/>
      <c r="S47" s="97"/>
      <c r="T47" s="97"/>
      <c r="U47" s="95"/>
      <c r="V47" s="95"/>
      <c r="W47" s="95"/>
      <c r="X47" s="95"/>
      <c r="Y47" s="95"/>
      <c r="Z47" s="95"/>
      <c r="AA47" s="95"/>
      <c r="AB47" s="95"/>
      <c r="AC47" s="95"/>
    </row>
    <row r="48" spans="2:29" s="91" customFormat="1" ht="12" x14ac:dyDescent="0.2">
      <c r="B48" s="99"/>
      <c r="C48" s="99"/>
      <c r="D48" s="99"/>
      <c r="E48" s="99"/>
      <c r="F48" s="99"/>
      <c r="G48" s="99"/>
      <c r="H48" s="99"/>
      <c r="I48" s="99"/>
      <c r="J48" s="99"/>
      <c r="K48" s="99"/>
      <c r="L48" s="99"/>
      <c r="M48" s="99"/>
      <c r="N48" s="99"/>
      <c r="O48" s="99"/>
      <c r="P48" s="99"/>
      <c r="Q48" s="99"/>
      <c r="R48" s="99"/>
      <c r="S48" s="99"/>
      <c r="T48" s="99"/>
      <c r="U48" s="95"/>
      <c r="V48" s="95"/>
      <c r="W48" s="95"/>
      <c r="X48" s="95"/>
      <c r="Y48" s="95"/>
      <c r="Z48" s="95"/>
      <c r="AA48" s="95"/>
      <c r="AB48" s="95"/>
      <c r="AC48" s="95"/>
    </row>
    <row r="49" spans="2:29" ht="15.75" customHeight="1" x14ac:dyDescent="0.25">
      <c r="B49" s="114" t="str">
        <f>VLOOKUP("B016",TLang[[Clave]:[pt]],LANG!$A$1)</f>
        <v>Paso 3.</v>
      </c>
      <c r="C49" s="114"/>
      <c r="D49" s="114"/>
      <c r="E49" s="114"/>
      <c r="F49" s="114"/>
      <c r="G49" s="114"/>
      <c r="H49" s="114"/>
      <c r="I49" s="114"/>
      <c r="J49" s="114"/>
      <c r="K49" s="114"/>
      <c r="L49" s="114"/>
      <c r="M49" s="114"/>
      <c r="N49" s="114"/>
      <c r="O49" s="114"/>
      <c r="P49" s="114"/>
      <c r="Q49" s="114"/>
      <c r="R49" s="114"/>
      <c r="S49" s="114"/>
      <c r="T49" s="114"/>
      <c r="U49" s="48"/>
      <c r="V49" s="48"/>
      <c r="W49" s="48"/>
      <c r="X49" s="48"/>
      <c r="Y49" s="48"/>
      <c r="Z49" s="48"/>
      <c r="AA49" s="48"/>
      <c r="AB49" s="48"/>
      <c r="AC49" s="48"/>
    </row>
    <row r="50" spans="2:29" ht="15.75" customHeight="1" x14ac:dyDescent="0.25">
      <c r="B50" s="110" t="str">
        <f>VLOOKUP("B017",TLang[[Clave]:[pt]],LANG!$A$1)</f>
        <v>Conforme un equipo de trabajo que incluya profesionales con responsabilidades en cada uno de los componentes y que puedan trabajar conjuntamente en una respuesta integral del sistema de emergencias prehospitalario, que este en línea y en coordinación con las autoridades de salud a cargo de la respuesta del COVID-19.</v>
      </c>
      <c r="C50" s="110"/>
      <c r="D50" s="110"/>
      <c r="E50" s="110"/>
      <c r="F50" s="110"/>
      <c r="G50" s="110"/>
      <c r="H50" s="110"/>
      <c r="I50" s="110"/>
      <c r="J50" s="110"/>
      <c r="K50" s="110"/>
      <c r="L50" s="110"/>
      <c r="M50" s="110"/>
      <c r="N50" s="110"/>
      <c r="O50" s="110"/>
      <c r="P50" s="110"/>
      <c r="Q50" s="110"/>
      <c r="R50" s="110"/>
      <c r="S50" s="110"/>
      <c r="T50" s="110"/>
      <c r="U50" s="48"/>
      <c r="V50" s="48"/>
      <c r="W50" s="48"/>
      <c r="X50" s="48"/>
      <c r="Y50" s="48"/>
      <c r="Z50" s="48"/>
      <c r="AA50" s="48"/>
      <c r="AB50" s="48"/>
      <c r="AC50" s="48"/>
    </row>
    <row r="51" spans="2:29" x14ac:dyDescent="0.25">
      <c r="B51" s="110"/>
      <c r="C51" s="110"/>
      <c r="D51" s="110"/>
      <c r="E51" s="110"/>
      <c r="F51" s="110"/>
      <c r="G51" s="110"/>
      <c r="H51" s="110"/>
      <c r="I51" s="110"/>
      <c r="J51" s="110"/>
      <c r="K51" s="110"/>
      <c r="L51" s="110"/>
      <c r="M51" s="110"/>
      <c r="N51" s="110"/>
      <c r="O51" s="110"/>
      <c r="P51" s="110"/>
      <c r="Q51" s="110"/>
      <c r="R51" s="110"/>
      <c r="S51" s="110"/>
      <c r="T51" s="110"/>
      <c r="U51" s="48"/>
      <c r="V51" s="48"/>
      <c r="W51" s="48"/>
      <c r="X51" s="48"/>
      <c r="Y51" s="48"/>
      <c r="Z51" s="48"/>
      <c r="AA51" s="48"/>
      <c r="AB51" s="48"/>
      <c r="AC51" s="48"/>
    </row>
    <row r="52" spans="2:29" x14ac:dyDescent="0.25">
      <c r="B52" s="110"/>
      <c r="C52" s="110"/>
      <c r="D52" s="110"/>
      <c r="E52" s="110"/>
      <c r="F52" s="110"/>
      <c r="G52" s="110"/>
      <c r="H52" s="110"/>
      <c r="I52" s="110"/>
      <c r="J52" s="110"/>
      <c r="K52" s="110"/>
      <c r="L52" s="110"/>
      <c r="M52" s="110"/>
      <c r="N52" s="110"/>
      <c r="O52" s="110"/>
      <c r="P52" s="110"/>
      <c r="Q52" s="110"/>
      <c r="R52" s="110"/>
      <c r="S52" s="110"/>
      <c r="T52" s="110"/>
      <c r="U52" s="48"/>
      <c r="V52" s="48"/>
      <c r="W52" s="48"/>
      <c r="X52" s="48"/>
      <c r="Y52" s="48"/>
      <c r="Z52" s="48"/>
      <c r="AA52" s="48"/>
      <c r="AB52" s="48"/>
      <c r="AC52" s="48"/>
    </row>
    <row r="53" spans="2:29" x14ac:dyDescent="0.25">
      <c r="B53" s="110"/>
      <c r="C53" s="110"/>
      <c r="D53" s="110"/>
      <c r="E53" s="110"/>
      <c r="F53" s="110"/>
      <c r="G53" s="110"/>
      <c r="H53" s="110"/>
      <c r="I53" s="110"/>
      <c r="J53" s="110"/>
      <c r="K53" s="110"/>
      <c r="L53" s="110"/>
      <c r="M53" s="110"/>
      <c r="N53" s="110"/>
      <c r="O53" s="110"/>
      <c r="P53" s="110"/>
      <c r="Q53" s="110"/>
      <c r="R53" s="110"/>
      <c r="S53" s="110"/>
      <c r="T53" s="110"/>
      <c r="U53" s="48"/>
      <c r="V53" s="48"/>
      <c r="W53" s="48"/>
      <c r="X53" s="48"/>
      <c r="Y53" s="48"/>
      <c r="Z53" s="48"/>
      <c r="AA53" s="48"/>
      <c r="AB53" s="48"/>
      <c r="AC53" s="48"/>
    </row>
    <row r="54" spans="2:29" s="91" customFormat="1" ht="12" x14ac:dyDescent="0.2">
      <c r="B54" s="99"/>
      <c r="C54" s="99"/>
      <c r="D54" s="99"/>
      <c r="E54" s="99"/>
      <c r="F54" s="99"/>
      <c r="G54" s="99"/>
      <c r="H54" s="99"/>
      <c r="I54" s="99"/>
      <c r="J54" s="99"/>
      <c r="K54" s="99"/>
      <c r="L54" s="99"/>
      <c r="M54" s="99"/>
      <c r="N54" s="99"/>
      <c r="O54" s="99"/>
      <c r="P54" s="99"/>
      <c r="Q54" s="99"/>
      <c r="R54" s="99"/>
      <c r="S54" s="99"/>
      <c r="T54" s="99"/>
      <c r="U54" s="95"/>
      <c r="V54" s="95"/>
      <c r="W54" s="95"/>
      <c r="X54" s="95"/>
      <c r="Y54" s="95"/>
      <c r="Z54" s="95"/>
      <c r="AA54" s="95"/>
      <c r="AB54" s="95"/>
      <c r="AC54" s="95"/>
    </row>
    <row r="55" spans="2:29" x14ac:dyDescent="0.25">
      <c r="B55" s="114" t="str">
        <f>VLOOKUP("B018",TLang[[Clave]:[pt]],LANG!$A$1)</f>
        <v>Paso 4.</v>
      </c>
      <c r="C55" s="114"/>
      <c r="D55" s="114"/>
      <c r="E55" s="114"/>
      <c r="F55" s="114"/>
      <c r="G55" s="114"/>
      <c r="H55" s="114"/>
      <c r="I55" s="114"/>
      <c r="J55" s="114"/>
      <c r="K55" s="114"/>
      <c r="L55" s="114"/>
      <c r="M55" s="114"/>
      <c r="N55" s="114"/>
      <c r="O55" s="114"/>
      <c r="P55" s="114"/>
      <c r="Q55" s="114"/>
      <c r="R55" s="114"/>
      <c r="S55" s="114"/>
      <c r="T55" s="114"/>
      <c r="U55" s="48"/>
      <c r="V55" s="48"/>
      <c r="W55" s="48"/>
      <c r="X55" s="48"/>
      <c r="Y55" s="48"/>
      <c r="Z55" s="48"/>
      <c r="AA55" s="48"/>
      <c r="AB55" s="48"/>
      <c r="AC55" s="48"/>
    </row>
    <row r="56" spans="2:29" x14ac:dyDescent="0.25">
      <c r="B56" s="110" t="str">
        <f>VLOOKUP("B019",TLang[[Clave]:[pt]],LANG!$A$1)</f>
        <v xml:space="preserve">Informe del estado de alistamiento del SEM. Notifique al responsable del SEM los aspectos prioritarios a intervenir de acuerdo con el informe gráfico que se genera de forma automatizada. Establezca un plan de accion para mejorar el nivel de cumplimiento de la lista de verificación. </v>
      </c>
      <c r="C56" s="110"/>
      <c r="D56" s="110"/>
      <c r="E56" s="110"/>
      <c r="F56" s="110"/>
      <c r="G56" s="110"/>
      <c r="H56" s="110"/>
      <c r="I56" s="110"/>
      <c r="J56" s="110"/>
      <c r="K56" s="110"/>
      <c r="L56" s="110"/>
      <c r="M56" s="110"/>
      <c r="N56" s="110"/>
      <c r="O56" s="110"/>
      <c r="P56" s="110"/>
      <c r="Q56" s="110"/>
      <c r="R56" s="110"/>
      <c r="S56" s="110"/>
      <c r="T56" s="110"/>
      <c r="U56" s="48"/>
      <c r="V56" s="48"/>
      <c r="W56" s="48"/>
      <c r="X56" s="48"/>
      <c r="Y56" s="48"/>
      <c r="Z56" s="48"/>
      <c r="AA56" s="48"/>
      <c r="AB56" s="48"/>
      <c r="AC56" s="48"/>
    </row>
    <row r="57" spans="2:29" x14ac:dyDescent="0.25">
      <c r="B57" s="110"/>
      <c r="C57" s="110"/>
      <c r="D57" s="110"/>
      <c r="E57" s="110"/>
      <c r="F57" s="110"/>
      <c r="G57" s="110"/>
      <c r="H57" s="110"/>
      <c r="I57" s="110"/>
      <c r="J57" s="110"/>
      <c r="K57" s="110"/>
      <c r="L57" s="110"/>
      <c r="M57" s="110"/>
      <c r="N57" s="110"/>
      <c r="O57" s="110"/>
      <c r="P57" s="110"/>
      <c r="Q57" s="110"/>
      <c r="R57" s="110"/>
      <c r="S57" s="110"/>
      <c r="T57" s="110"/>
      <c r="U57" s="48"/>
      <c r="V57" s="48"/>
      <c r="W57" s="48"/>
      <c r="X57" s="48"/>
      <c r="Y57" s="48"/>
      <c r="Z57" s="48"/>
      <c r="AA57" s="48"/>
      <c r="AB57" s="48"/>
      <c r="AC57" s="48"/>
    </row>
    <row r="58" spans="2:29" ht="15.75" customHeight="1" x14ac:dyDescent="0.25">
      <c r="B58" s="110"/>
      <c r="C58" s="110"/>
      <c r="D58" s="110"/>
      <c r="E58" s="110"/>
      <c r="F58" s="110"/>
      <c r="G58" s="110"/>
      <c r="H58" s="110"/>
      <c r="I58" s="110"/>
      <c r="J58" s="110"/>
      <c r="K58" s="110"/>
      <c r="L58" s="110"/>
      <c r="M58" s="110"/>
      <c r="N58" s="110"/>
      <c r="O58" s="110"/>
      <c r="P58" s="110"/>
      <c r="Q58" s="110"/>
      <c r="R58" s="110"/>
      <c r="S58" s="110"/>
      <c r="T58" s="110"/>
      <c r="U58" s="48"/>
      <c r="V58" s="48"/>
      <c r="W58" s="48"/>
      <c r="X58" s="48"/>
      <c r="Y58" s="48"/>
      <c r="Z58" s="48"/>
      <c r="AA58" s="48"/>
      <c r="AB58" s="48"/>
      <c r="AC58" s="48"/>
    </row>
    <row r="59" spans="2:29" x14ac:dyDescent="0.25">
      <c r="B59" s="110"/>
      <c r="C59" s="110"/>
      <c r="D59" s="110"/>
      <c r="E59" s="110"/>
      <c r="F59" s="110"/>
      <c r="G59" s="110"/>
      <c r="H59" s="110"/>
      <c r="I59" s="110"/>
      <c r="J59" s="110"/>
      <c r="K59" s="110"/>
      <c r="L59" s="110"/>
      <c r="M59" s="110"/>
      <c r="N59" s="110"/>
      <c r="O59" s="110"/>
      <c r="P59" s="110"/>
      <c r="Q59" s="110"/>
      <c r="R59" s="110"/>
      <c r="S59" s="110"/>
      <c r="T59" s="110"/>
      <c r="U59" s="48"/>
      <c r="V59" s="48"/>
      <c r="W59" s="48"/>
      <c r="X59" s="48"/>
      <c r="Y59" s="48"/>
      <c r="Z59" s="48"/>
      <c r="AA59" s="48"/>
      <c r="AB59" s="48"/>
      <c r="AC59" s="48"/>
    </row>
    <row r="60" spans="2:29" s="91" customFormat="1" ht="12" x14ac:dyDescent="0.2">
      <c r="B60" s="97"/>
      <c r="C60" s="97"/>
      <c r="D60" s="97"/>
      <c r="E60" s="97"/>
      <c r="F60" s="97"/>
      <c r="G60" s="97"/>
      <c r="H60" s="97"/>
      <c r="I60" s="97"/>
      <c r="J60" s="97"/>
      <c r="K60" s="97"/>
      <c r="L60" s="97"/>
      <c r="M60" s="97"/>
      <c r="N60" s="97"/>
      <c r="O60" s="97"/>
      <c r="P60" s="97"/>
      <c r="Q60" s="97"/>
      <c r="R60" s="97"/>
      <c r="S60" s="97"/>
      <c r="T60" s="97"/>
      <c r="U60" s="95"/>
      <c r="V60" s="95"/>
      <c r="W60" s="95"/>
      <c r="X60" s="95"/>
      <c r="Y60" s="95"/>
      <c r="Z60" s="95"/>
      <c r="AA60" s="95"/>
      <c r="AB60" s="95"/>
      <c r="AC60" s="95"/>
    </row>
    <row r="61" spans="2:29" x14ac:dyDescent="0.25">
      <c r="B61" s="109" t="str">
        <f>VLOOKUP("B026",TLang[[Clave]:[pt]],LANG!$A$1)</f>
        <v xml:space="preserve">*El resultado expresado en porcentaje es solo una referencia y no refleja la capacidad real para la respuesta de los Servicios de Emergencias Médicas Pre-hospitalarias. </v>
      </c>
      <c r="C61" s="109"/>
      <c r="D61" s="109"/>
      <c r="E61" s="109"/>
      <c r="F61" s="109"/>
      <c r="G61" s="109"/>
      <c r="H61" s="109"/>
      <c r="I61" s="109"/>
      <c r="J61" s="109"/>
      <c r="K61" s="109"/>
      <c r="L61" s="109"/>
      <c r="M61" s="109"/>
      <c r="N61" s="109"/>
      <c r="O61" s="109"/>
      <c r="P61" s="109"/>
      <c r="Q61" s="109"/>
      <c r="R61" s="109"/>
      <c r="S61" s="109"/>
      <c r="T61" s="109"/>
      <c r="U61" s="48"/>
      <c r="V61" s="48"/>
      <c r="W61" s="48"/>
      <c r="X61" s="48"/>
      <c r="Y61" s="48"/>
      <c r="Z61" s="48"/>
      <c r="AA61" s="48"/>
      <c r="AB61" s="48"/>
      <c r="AC61" s="48"/>
    </row>
    <row r="62" spans="2:29" x14ac:dyDescent="0.25">
      <c r="B62" s="109"/>
      <c r="C62" s="109"/>
      <c r="D62" s="109"/>
      <c r="E62" s="109"/>
      <c r="F62" s="109"/>
      <c r="G62" s="109"/>
      <c r="H62" s="109"/>
      <c r="I62" s="109"/>
      <c r="J62" s="109"/>
      <c r="K62" s="109"/>
      <c r="L62" s="109"/>
      <c r="M62" s="109"/>
      <c r="N62" s="109"/>
      <c r="O62" s="109"/>
      <c r="P62" s="109"/>
      <c r="Q62" s="109"/>
      <c r="R62" s="109"/>
      <c r="S62" s="109"/>
      <c r="T62" s="109"/>
      <c r="U62" s="48"/>
      <c r="V62" s="48"/>
      <c r="W62" s="48"/>
      <c r="X62" s="48"/>
      <c r="Y62" s="48"/>
      <c r="Z62" s="48"/>
      <c r="AA62" s="48"/>
      <c r="AB62" s="48"/>
      <c r="AC62" s="48"/>
    </row>
    <row r="63" spans="2:29" x14ac:dyDescent="0.25">
      <c r="B63" s="109"/>
      <c r="C63" s="109"/>
      <c r="D63" s="109"/>
      <c r="E63" s="109"/>
      <c r="F63" s="109"/>
      <c r="G63" s="109"/>
      <c r="H63" s="109"/>
      <c r="I63" s="109"/>
      <c r="J63" s="109"/>
      <c r="K63" s="109"/>
      <c r="L63" s="109"/>
      <c r="M63" s="109"/>
      <c r="N63" s="109"/>
      <c r="O63" s="109"/>
      <c r="P63" s="109"/>
      <c r="Q63" s="109"/>
      <c r="R63" s="109"/>
      <c r="S63" s="109"/>
      <c r="T63" s="109"/>
      <c r="U63" s="48"/>
      <c r="V63" s="48"/>
      <c r="W63" s="48"/>
      <c r="X63" s="48"/>
      <c r="Y63" s="48"/>
      <c r="Z63" s="48"/>
      <c r="AA63" s="48"/>
      <c r="AB63" s="48"/>
      <c r="AC63" s="48"/>
    </row>
    <row r="64" spans="2:29" ht="28.5" x14ac:dyDescent="0.25">
      <c r="B64" s="49"/>
      <c r="C64" s="49"/>
      <c r="D64" s="49"/>
      <c r="E64" s="49"/>
      <c r="F64" s="49"/>
      <c r="G64" s="49"/>
      <c r="H64" s="49"/>
      <c r="I64" s="49"/>
      <c r="J64" s="49"/>
      <c r="K64" s="49"/>
      <c r="L64" s="49"/>
      <c r="M64" s="49"/>
      <c r="N64" s="49"/>
      <c r="O64" s="49"/>
      <c r="P64" s="49"/>
      <c r="Q64" s="49"/>
      <c r="R64" s="49"/>
      <c r="S64" s="49"/>
      <c r="T64" s="48"/>
      <c r="U64" s="48"/>
      <c r="V64" s="48"/>
      <c r="W64" s="48"/>
      <c r="X64" s="48"/>
      <c r="Y64" s="48"/>
      <c r="Z64" s="48"/>
      <c r="AA64" s="48"/>
      <c r="AB64" s="48"/>
      <c r="AC64" s="48"/>
    </row>
  </sheetData>
  <sheetProtection algorithmName="SHA-512" hashValue="Zz9ST6m2pjvHmkTDRuEXsvlctG0vhvX7VO4PcUcH757rAZ+yM4n24sGhikjiDTXclOlyY58e4oZD3O7V4eXr8A==" saltValue="Qrv1LnKvQqepITOl2FM++A==" spinCount="100000" sheet="1" objects="1" scenarios="1" selectLockedCells="1"/>
  <mergeCells count="25">
    <mergeCell ref="B27:T27"/>
    <mergeCell ref="B28:T32"/>
    <mergeCell ref="B2:O2"/>
    <mergeCell ref="P2:T2"/>
    <mergeCell ref="B9:T9"/>
    <mergeCell ref="B25:T25"/>
    <mergeCell ref="B11:T11"/>
    <mergeCell ref="B17:T17"/>
    <mergeCell ref="B18:T23"/>
    <mergeCell ref="B12:T15"/>
    <mergeCell ref="B5:O7"/>
    <mergeCell ref="B34:T34"/>
    <mergeCell ref="B35:T38"/>
    <mergeCell ref="B41:E42"/>
    <mergeCell ref="F41:T42"/>
    <mergeCell ref="B43:E44"/>
    <mergeCell ref="F43:T44"/>
    <mergeCell ref="B61:T63"/>
    <mergeCell ref="B56:T59"/>
    <mergeCell ref="B40:T40"/>
    <mergeCell ref="B45:E46"/>
    <mergeCell ref="F45:T46"/>
    <mergeCell ref="B49:T49"/>
    <mergeCell ref="B50:T53"/>
    <mergeCell ref="B55:T55"/>
  </mergeCells>
  <pageMargins left="0.25" right="0.25" top="0.31" bottom="0.3" header="0.3" footer="0.3"/>
  <pageSetup scale="91" fitToHeight="0" orientation="portrait" r:id="rId1"/>
  <rowBreaks count="1" manualBreakCount="1">
    <brk id="46" max="1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LANG!$A$6:$A$7</xm:f>
          </x14:formula1>
          <xm:sqref>P2:T2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8" tint="0.39997558519241921"/>
    <pageSetUpPr fitToPage="1"/>
  </sheetPr>
  <dimension ref="B1:CE102"/>
  <sheetViews>
    <sheetView showGridLines="0" showRowColHeaders="0" zoomScale="85" zoomScaleNormal="85" zoomScaleSheetLayoutView="100" workbookViewId="0">
      <selection activeCell="L9" sqref="L9:AF9"/>
    </sheetView>
  </sheetViews>
  <sheetFormatPr defaultColWidth="4.7109375" defaultRowHeight="15" x14ac:dyDescent="0.25"/>
  <cols>
    <col min="33" max="33" width="4.7109375" style="79"/>
    <col min="34" max="34" width="0" style="80" hidden="1" customWidth="1"/>
    <col min="35" max="83" width="4.7109375" style="81"/>
  </cols>
  <sheetData>
    <row r="1" spans="2:83" ht="15" customHeight="1" x14ac:dyDescent="0.25">
      <c r="B1" s="130" t="str">
        <f>VLOOKUP("G001",TLang[[Clave]:[pt]],LANG!$A$1)</f>
        <v>Lista de verificación de alistamiento para la respuesta al COVID-19 en Servicios de Emergencias Médicas Prehospitalarias</v>
      </c>
      <c r="C1" s="130"/>
      <c r="D1" s="130"/>
      <c r="E1" s="130"/>
      <c r="F1" s="130"/>
      <c r="G1" s="130"/>
      <c r="H1" s="130"/>
      <c r="I1" s="130"/>
      <c r="J1" s="130"/>
      <c r="K1" s="130"/>
      <c r="L1" s="130"/>
      <c r="M1" s="130"/>
      <c r="N1" s="130"/>
      <c r="O1" s="130"/>
      <c r="P1" s="130"/>
      <c r="Q1" s="130"/>
      <c r="R1" s="130"/>
      <c r="S1" s="130"/>
      <c r="T1" s="130"/>
      <c r="U1" s="130"/>
      <c r="V1" s="130"/>
      <c r="W1" s="130"/>
      <c r="X1" s="130"/>
      <c r="Y1" s="130"/>
      <c r="Z1" s="130"/>
      <c r="AA1" s="107"/>
      <c r="AB1" s="107"/>
      <c r="AC1" s="107"/>
      <c r="AD1" s="107"/>
      <c r="AE1" s="107"/>
      <c r="AF1" s="107"/>
    </row>
    <row r="2" spans="2:83" ht="15" customHeight="1" x14ac:dyDescent="0.25">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07"/>
      <c r="AB2" s="107"/>
      <c r="AC2" s="107"/>
      <c r="AD2" s="107"/>
      <c r="AE2" s="107"/>
      <c r="AF2" s="107"/>
    </row>
    <row r="3" spans="2:83" ht="15" customHeight="1" x14ac:dyDescent="0.25">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07"/>
      <c r="AB3" s="107"/>
      <c r="AC3" s="107"/>
      <c r="AD3" s="107"/>
      <c r="AE3" s="107"/>
      <c r="AF3" s="107"/>
    </row>
    <row r="4" spans="2:83" ht="18.75" customHeight="1" x14ac:dyDescent="0.25">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07"/>
      <c r="AB4" s="107"/>
      <c r="AC4" s="107"/>
      <c r="AD4" s="107"/>
      <c r="AE4" s="107"/>
      <c r="AF4" s="107"/>
    </row>
    <row r="5" spans="2:83" x14ac:dyDescent="0.25">
      <c r="B5" s="147" t="str">
        <f>VLOOKUP("G002",TLang[[Clave]:[pt]],LANG!$A$1)</f>
        <v>Documento provisional - Versión 2.2 (02 Marzo 2020)</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row>
    <row r="6" spans="2:83" x14ac:dyDescent="0.25">
      <c r="B6" s="164"/>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row>
    <row r="7" spans="2:83" s="2" customFormat="1" ht="6" customHeight="1" x14ac:dyDescent="0.15">
      <c r="B7" s="61"/>
      <c r="C7" s="67"/>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9"/>
      <c r="AG7" s="83"/>
      <c r="AH7" s="84"/>
      <c r="AI7" s="85"/>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5"/>
      <c r="BN7" s="85"/>
      <c r="BO7" s="85"/>
      <c r="BP7" s="85"/>
      <c r="BQ7" s="85"/>
      <c r="BR7" s="85"/>
      <c r="BS7" s="85"/>
      <c r="BT7" s="85"/>
      <c r="BU7" s="85"/>
      <c r="BV7" s="85"/>
      <c r="BW7" s="85"/>
      <c r="BX7" s="85"/>
      <c r="BY7" s="85"/>
      <c r="BZ7" s="85"/>
      <c r="CA7" s="85"/>
      <c r="CB7" s="85"/>
      <c r="CC7" s="85"/>
      <c r="CD7" s="85"/>
      <c r="CE7" s="85"/>
    </row>
    <row r="8" spans="2:83" ht="15" customHeight="1" x14ac:dyDescent="0.25">
      <c r="B8" s="131" t="str">
        <f>VLOOKUP("G003",TLang[[Clave]:[pt]],LANG!$A$1)</f>
        <v>FECHA EVALUACION:</v>
      </c>
      <c r="C8" s="132"/>
      <c r="D8" s="132"/>
      <c r="E8" s="132"/>
      <c r="F8" s="132"/>
      <c r="G8" s="144"/>
      <c r="H8" s="144"/>
      <c r="I8" s="144"/>
      <c r="J8" s="144"/>
      <c r="K8" s="144"/>
      <c r="L8" s="144"/>
      <c r="M8" s="144"/>
      <c r="N8" s="144"/>
      <c r="O8" s="144"/>
      <c r="P8" s="144"/>
      <c r="Q8" s="5"/>
      <c r="R8" s="133" t="str">
        <f>VLOOKUP("G004",TLang[[Clave]:[pt]],LANG!$A$1)</f>
        <v>PAIS:</v>
      </c>
      <c r="S8" s="133"/>
      <c r="T8" s="144"/>
      <c r="U8" s="144"/>
      <c r="V8" s="144"/>
      <c r="W8" s="144"/>
      <c r="X8" s="144"/>
      <c r="Y8" s="144"/>
      <c r="Z8" s="144"/>
      <c r="AA8" s="144"/>
      <c r="AB8" s="144"/>
      <c r="AC8" s="144"/>
      <c r="AD8" s="144"/>
      <c r="AE8" s="144"/>
      <c r="AF8" s="165"/>
      <c r="AJ8" s="82"/>
      <c r="AK8" s="82"/>
      <c r="AL8" s="82"/>
      <c r="AM8" s="82"/>
      <c r="AN8" s="82"/>
      <c r="AO8" s="82"/>
      <c r="AP8" s="82"/>
      <c r="AQ8" s="82"/>
      <c r="AR8" s="82"/>
      <c r="AS8" s="82"/>
      <c r="AT8" s="82"/>
      <c r="AU8" s="82"/>
      <c r="AV8" s="82"/>
      <c r="AW8" s="82"/>
      <c r="AX8" s="82"/>
      <c r="AY8" s="82"/>
      <c r="AZ8" s="82"/>
      <c r="BA8" s="82"/>
      <c r="BB8" s="82"/>
      <c r="BC8" s="82"/>
      <c r="BD8" s="82"/>
      <c r="BE8" s="52"/>
      <c r="BF8" s="82"/>
      <c r="BG8" s="82"/>
      <c r="BH8" s="82"/>
      <c r="BI8" s="82"/>
      <c r="BJ8" s="82"/>
      <c r="BK8" s="82"/>
      <c r="BL8" s="82"/>
    </row>
    <row r="9" spans="2:83" x14ac:dyDescent="0.25">
      <c r="B9" s="131" t="str">
        <f>VLOOKUP("G005",TLang[[Clave]:[pt]],LANG!$A$1)</f>
        <v>NOMBRE DEL DEPARTAMENTO/ORGANIZACIÓN:</v>
      </c>
      <c r="C9" s="132"/>
      <c r="D9" s="132"/>
      <c r="E9" s="132"/>
      <c r="F9" s="132"/>
      <c r="G9" s="132"/>
      <c r="H9" s="132"/>
      <c r="I9" s="132"/>
      <c r="J9" s="132"/>
      <c r="K9" s="132"/>
      <c r="L9" s="144"/>
      <c r="M9" s="144"/>
      <c r="N9" s="144"/>
      <c r="O9" s="144"/>
      <c r="P9" s="144"/>
      <c r="Q9" s="144"/>
      <c r="R9" s="144"/>
      <c r="S9" s="144"/>
      <c r="T9" s="144"/>
      <c r="U9" s="144"/>
      <c r="V9" s="144"/>
      <c r="W9" s="144"/>
      <c r="X9" s="144"/>
      <c r="Y9" s="144"/>
      <c r="Z9" s="144"/>
      <c r="AA9" s="144"/>
      <c r="AB9" s="144"/>
      <c r="AC9" s="144"/>
      <c r="AD9" s="144"/>
      <c r="AE9" s="144"/>
      <c r="AF9" s="165"/>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7"/>
    </row>
    <row r="10" spans="2:83" x14ac:dyDescent="0.25">
      <c r="B10" s="131" t="str">
        <f>VLOOKUP("G006",TLang[[Clave]:[pt]],LANG!$A$1)</f>
        <v xml:space="preserve">TIPO: </v>
      </c>
      <c r="C10" s="132"/>
      <c r="D10" s="132"/>
      <c r="E10" s="134"/>
      <c r="F10" s="134"/>
      <c r="G10" s="134"/>
      <c r="H10" s="134"/>
      <c r="I10" s="134"/>
      <c r="J10" s="5"/>
      <c r="K10" s="5"/>
      <c r="L10" s="133" t="str">
        <f>VLOOKUP("G007",TLang[[Clave]:[pt]],LANG!$A$1)</f>
        <v xml:space="preserve">NIVEL: </v>
      </c>
      <c r="M10" s="133"/>
      <c r="N10" s="133"/>
      <c r="O10" s="134"/>
      <c r="P10" s="134"/>
      <c r="Q10" s="134"/>
      <c r="R10" s="134"/>
      <c r="S10" s="134"/>
      <c r="T10" s="5"/>
      <c r="U10" s="133" t="str">
        <f>VLOOKUP("G008",TLang[[Clave]:[pt]],LANG!$A$1)</f>
        <v>Indicar:</v>
      </c>
      <c r="V10" s="133"/>
      <c r="W10" s="133"/>
      <c r="X10" s="134"/>
      <c r="Y10" s="134"/>
      <c r="Z10" s="134"/>
      <c r="AA10" s="134"/>
      <c r="AB10" s="134"/>
      <c r="AC10" s="134"/>
      <c r="AD10" s="134"/>
      <c r="AE10" s="134"/>
      <c r="AF10" s="145"/>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7"/>
    </row>
    <row r="11" spans="2:83" x14ac:dyDescent="0.25">
      <c r="B11" s="131" t="str">
        <f>VLOOKUP("G009",TLang[[Clave]:[pt]],LANG!$A$1)</f>
        <v xml:space="preserve">TELEFONO EMERGENCIAS: </v>
      </c>
      <c r="C11" s="132"/>
      <c r="D11" s="132"/>
      <c r="E11" s="132"/>
      <c r="F11" s="132"/>
      <c r="G11" s="132"/>
      <c r="H11" s="144"/>
      <c r="I11" s="144"/>
      <c r="J11" s="144"/>
      <c r="K11" s="144"/>
      <c r="L11" s="144"/>
      <c r="M11" s="144"/>
      <c r="N11" s="144"/>
      <c r="O11" s="144"/>
      <c r="P11" s="144"/>
      <c r="Q11" s="133" t="str">
        <f>VLOOKUP("G010",TLang[[Clave]:[pt]],LANG!$A$1)</f>
        <v xml:space="preserve">GESTION LLAMADA: </v>
      </c>
      <c r="R11" s="133"/>
      <c r="S11" s="133"/>
      <c r="T11" s="133"/>
      <c r="U11" s="133"/>
      <c r="V11" s="134"/>
      <c r="W11" s="134"/>
      <c r="X11" s="134"/>
      <c r="Y11" s="134"/>
      <c r="Z11" s="134"/>
      <c r="AA11" s="134"/>
      <c r="AB11" s="134"/>
      <c r="AC11" s="134"/>
      <c r="AD11" s="134"/>
      <c r="AE11" s="134"/>
      <c r="AF11" s="145"/>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7"/>
    </row>
    <row r="12" spans="2:83" s="2" customFormat="1" ht="6" x14ac:dyDescent="0.15">
      <c r="B12" s="63"/>
      <c r="C12" s="70"/>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2"/>
      <c r="AG12" s="83"/>
      <c r="AH12" s="84"/>
      <c r="AI12" s="85"/>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5"/>
      <c r="BN12" s="85"/>
      <c r="BO12" s="85"/>
      <c r="BP12" s="85"/>
      <c r="BQ12" s="85"/>
      <c r="BR12" s="85"/>
      <c r="BS12" s="85"/>
      <c r="BT12" s="85"/>
      <c r="BU12" s="85"/>
      <c r="BV12" s="85"/>
      <c r="BW12" s="85"/>
      <c r="BX12" s="85"/>
      <c r="BY12" s="85"/>
      <c r="BZ12" s="85"/>
      <c r="CA12" s="85"/>
      <c r="CB12" s="85"/>
      <c r="CC12" s="85"/>
      <c r="CD12" s="85"/>
      <c r="CE12" s="85"/>
    </row>
    <row r="13" spans="2:83" s="2" customFormat="1" ht="6" x14ac:dyDescent="0.15">
      <c r="B13" s="64"/>
      <c r="C13" s="64"/>
      <c r="AG13" s="83"/>
      <c r="AH13" s="84"/>
      <c r="AI13" s="85"/>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5"/>
      <c r="BN13" s="85"/>
      <c r="BO13" s="85"/>
      <c r="BP13" s="85"/>
      <c r="BQ13" s="85"/>
      <c r="BR13" s="85"/>
      <c r="BS13" s="85"/>
      <c r="BT13" s="85"/>
      <c r="BU13" s="85"/>
      <c r="BV13" s="85"/>
      <c r="BW13" s="85"/>
      <c r="BX13" s="85"/>
      <c r="BY13" s="85"/>
      <c r="BZ13" s="85"/>
      <c r="CA13" s="85"/>
      <c r="CB13" s="85"/>
      <c r="CC13" s="85"/>
      <c r="CD13" s="85"/>
      <c r="CE13" s="85"/>
    </row>
    <row r="14" spans="2:83" s="2" customFormat="1" ht="6" x14ac:dyDescent="0.15">
      <c r="B14" s="61"/>
      <c r="C14" s="67"/>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9"/>
      <c r="AG14" s="83"/>
      <c r="AH14" s="84"/>
      <c r="AI14" s="85"/>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5"/>
      <c r="BN14" s="85"/>
      <c r="BO14" s="85"/>
      <c r="BP14" s="85"/>
      <c r="BQ14" s="85"/>
      <c r="BR14" s="85"/>
      <c r="BS14" s="85"/>
      <c r="BT14" s="85"/>
      <c r="BU14" s="85"/>
      <c r="BV14" s="85"/>
      <c r="BW14" s="85"/>
      <c r="BX14" s="85"/>
      <c r="BY14" s="85"/>
      <c r="BZ14" s="85"/>
      <c r="CA14" s="85"/>
      <c r="CB14" s="85"/>
      <c r="CC14" s="85"/>
      <c r="CD14" s="85"/>
      <c r="CE14" s="85"/>
    </row>
    <row r="15" spans="2:83" x14ac:dyDescent="0.25">
      <c r="B15" s="131" t="str">
        <f>VLOOKUP("G011",TLang[[Clave]:[pt]],LANG!$A$1)</f>
        <v>RECURSOS MOVILES:</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51"/>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row>
    <row r="16" spans="2:83" x14ac:dyDescent="0.25">
      <c r="B16" s="32"/>
      <c r="C16" s="132" t="str">
        <f>VLOOKUP("G012",TLang[[Clave]:[pt]],LANG!$A$1)</f>
        <v>Vehiculos Transporte no Urgente</v>
      </c>
      <c r="D16" s="132"/>
      <c r="E16" s="132"/>
      <c r="F16" s="132"/>
      <c r="G16" s="132"/>
      <c r="H16" s="132"/>
      <c r="I16" s="132"/>
      <c r="J16" s="132" t="str">
        <f>VLOOKUP("G019",TLang[[Clave]:[pt]],LANG!$A$1)</f>
        <v>(Numero:</v>
      </c>
      <c r="K16" s="132"/>
      <c r="L16" s="144"/>
      <c r="M16" s="144"/>
      <c r="N16" s="51" t="s">
        <v>37</v>
      </c>
      <c r="O16" s="5"/>
      <c r="P16" s="5"/>
      <c r="Q16" s="5"/>
      <c r="R16" s="5"/>
      <c r="S16" s="5"/>
      <c r="T16" s="5"/>
      <c r="U16" s="5"/>
      <c r="V16" s="5"/>
      <c r="W16" s="5"/>
      <c r="X16" s="5"/>
      <c r="Y16" s="5"/>
      <c r="Z16" s="5"/>
      <c r="AA16" s="5"/>
      <c r="AB16" s="5"/>
      <c r="AC16" s="5"/>
      <c r="AD16" s="5"/>
      <c r="AE16" s="5"/>
      <c r="AF16" s="45"/>
      <c r="AJ16" s="82"/>
      <c r="AK16" s="82"/>
      <c r="AL16" s="82"/>
      <c r="AM16" s="82"/>
      <c r="AN16" s="82"/>
      <c r="AO16" s="82"/>
      <c r="AP16" s="82"/>
      <c r="AQ16" s="82"/>
      <c r="AR16" s="82"/>
      <c r="AS16" s="82"/>
      <c r="AT16" s="82"/>
      <c r="AU16" s="82"/>
      <c r="AV16" s="82"/>
      <c r="AW16" s="52"/>
      <c r="AX16" s="52"/>
      <c r="AY16" s="52"/>
      <c r="AZ16" s="52"/>
      <c r="BA16" s="52"/>
      <c r="BB16" s="52"/>
      <c r="BC16" s="52"/>
      <c r="BD16" s="52"/>
      <c r="BE16" s="52"/>
      <c r="BF16" s="52"/>
      <c r="BG16" s="52"/>
      <c r="BH16" s="52"/>
      <c r="BI16" s="52"/>
      <c r="BJ16" s="52"/>
      <c r="BK16" s="52"/>
      <c r="BL16" s="87"/>
    </row>
    <row r="17" spans="2:83" x14ac:dyDescent="0.25">
      <c r="B17" s="32"/>
      <c r="C17" s="132" t="str">
        <f>VLOOKUP("G013",TLang[[Clave]:[pt]],LANG!$A$1)</f>
        <v>Ambulancia Soporte Vital Basico</v>
      </c>
      <c r="D17" s="132"/>
      <c r="E17" s="132"/>
      <c r="F17" s="132"/>
      <c r="G17" s="132"/>
      <c r="H17" s="132"/>
      <c r="I17" s="132"/>
      <c r="J17" s="132" t="str">
        <f>VLOOKUP("G019",TLang[[Clave]:[pt]],LANG!$A$1)</f>
        <v>(Numero:</v>
      </c>
      <c r="K17" s="132"/>
      <c r="L17" s="144"/>
      <c r="M17" s="144"/>
      <c r="N17" s="51" t="s">
        <v>37</v>
      </c>
      <c r="O17" s="5"/>
      <c r="P17" s="5"/>
      <c r="Q17" s="5"/>
      <c r="R17" s="32"/>
      <c r="S17" s="132" t="str">
        <f>VLOOKUP("G014",TLang[[Clave]:[pt]],LANG!$A$1)</f>
        <v>Ambulancia Soporte Vital Avanzado</v>
      </c>
      <c r="T17" s="132"/>
      <c r="U17" s="132"/>
      <c r="V17" s="132"/>
      <c r="W17" s="132"/>
      <c r="X17" s="132"/>
      <c r="Y17" s="132"/>
      <c r="Z17" s="132" t="str">
        <f>VLOOKUP("G019",TLang[[Clave]:[pt]],LANG!$A$1)</f>
        <v>(Numero:</v>
      </c>
      <c r="AA17" s="132"/>
      <c r="AB17" s="144"/>
      <c r="AC17" s="144"/>
      <c r="AD17" s="51" t="s">
        <v>37</v>
      </c>
      <c r="AE17" s="5"/>
      <c r="AF17" s="45"/>
      <c r="AJ17" s="82"/>
      <c r="AK17" s="82"/>
      <c r="AL17" s="82"/>
      <c r="AM17" s="82"/>
      <c r="AN17" s="82"/>
      <c r="AO17" s="82"/>
      <c r="AP17" s="82"/>
      <c r="AQ17" s="82"/>
      <c r="AR17" s="82"/>
      <c r="AS17" s="82"/>
      <c r="AT17" s="82"/>
      <c r="AU17" s="82"/>
      <c r="AV17" s="82"/>
      <c r="AW17" s="52"/>
      <c r="AX17" s="82"/>
      <c r="AY17" s="82"/>
      <c r="AZ17" s="82"/>
      <c r="BA17" s="82"/>
      <c r="BB17" s="82"/>
      <c r="BC17" s="82"/>
      <c r="BD17" s="82"/>
      <c r="BE17" s="82"/>
      <c r="BF17" s="82"/>
      <c r="BG17" s="82"/>
      <c r="BH17" s="82"/>
      <c r="BI17" s="82"/>
      <c r="BJ17" s="82"/>
      <c r="BK17" s="52"/>
      <c r="BL17" s="87"/>
    </row>
    <row r="18" spans="2:83" x14ac:dyDescent="0.25">
      <c r="B18" s="32"/>
      <c r="C18" s="132" t="str">
        <f>VLOOKUP("G015",TLang[[Clave]:[pt]],LANG!$A$1)</f>
        <v>Helicóptero medicalizado</v>
      </c>
      <c r="D18" s="132"/>
      <c r="E18" s="132"/>
      <c r="F18" s="132"/>
      <c r="G18" s="132"/>
      <c r="H18" s="132"/>
      <c r="I18" s="132"/>
      <c r="J18" s="132" t="str">
        <f>VLOOKUP("G019",TLang[[Clave]:[pt]],LANG!$A$1)</f>
        <v>(Numero:</v>
      </c>
      <c r="K18" s="132"/>
      <c r="L18" s="144"/>
      <c r="M18" s="144"/>
      <c r="N18" s="51" t="s">
        <v>37</v>
      </c>
      <c r="O18" s="5"/>
      <c r="P18" s="5"/>
      <c r="Q18" s="5"/>
      <c r="R18" s="32"/>
      <c r="S18" s="132" t="str">
        <f>VLOOKUP("G016",TLang[[Clave]:[pt]],LANG!$A$1)</f>
        <v>Barco medicalizado</v>
      </c>
      <c r="T18" s="132"/>
      <c r="U18" s="132"/>
      <c r="V18" s="132"/>
      <c r="W18" s="132"/>
      <c r="X18" s="132"/>
      <c r="Y18" s="132"/>
      <c r="Z18" s="132" t="str">
        <f>VLOOKUP("G019",TLang[[Clave]:[pt]],LANG!$A$1)</f>
        <v>(Numero:</v>
      </c>
      <c r="AA18" s="132"/>
      <c r="AB18" s="144"/>
      <c r="AC18" s="144"/>
      <c r="AD18" s="51" t="s">
        <v>37</v>
      </c>
      <c r="AE18" s="5"/>
      <c r="AF18" s="45"/>
      <c r="AJ18" s="82"/>
      <c r="AK18" s="82"/>
      <c r="AL18" s="82"/>
      <c r="AM18" s="82"/>
      <c r="AN18" s="82"/>
      <c r="AO18" s="82"/>
      <c r="AP18" s="82"/>
      <c r="AQ18" s="82"/>
      <c r="AR18" s="82"/>
      <c r="AS18" s="82"/>
      <c r="AT18" s="82"/>
      <c r="AU18" s="82"/>
      <c r="AV18" s="82"/>
      <c r="AW18" s="52"/>
      <c r="AX18" s="82"/>
      <c r="AY18" s="82"/>
      <c r="AZ18" s="82"/>
      <c r="BA18" s="82"/>
      <c r="BB18" s="82"/>
      <c r="BC18" s="82"/>
      <c r="BD18" s="82"/>
      <c r="BE18" s="82"/>
      <c r="BF18" s="82"/>
      <c r="BG18" s="82"/>
      <c r="BH18" s="82"/>
      <c r="BI18" s="82"/>
      <c r="BJ18" s="82"/>
      <c r="BK18" s="87"/>
      <c r="BL18" s="87"/>
    </row>
    <row r="19" spans="2:83" x14ac:dyDescent="0.25">
      <c r="B19" s="32"/>
      <c r="C19" s="132" t="str">
        <f>VLOOKUP("G017",TLang[[Clave]:[pt]],LANG!$A$1)</f>
        <v xml:space="preserve">Vehículo intervención rápida </v>
      </c>
      <c r="D19" s="132"/>
      <c r="E19" s="132"/>
      <c r="F19" s="132"/>
      <c r="G19" s="132"/>
      <c r="H19" s="132"/>
      <c r="I19" s="132"/>
      <c r="J19" s="132" t="str">
        <f>VLOOKUP("G019",TLang[[Clave]:[pt]],LANG!$A$1)</f>
        <v>(Numero:</v>
      </c>
      <c r="K19" s="132"/>
      <c r="L19" s="144"/>
      <c r="M19" s="144"/>
      <c r="N19" s="51" t="s">
        <v>37</v>
      </c>
      <c r="O19" s="5"/>
      <c r="P19" s="5"/>
      <c r="Q19" s="5"/>
      <c r="R19" s="32"/>
      <c r="S19" s="132" t="str">
        <f>VLOOKUP("G018",TLang[[Clave]:[pt]],LANG!$A$1)</f>
        <v>Motos Primera Respuesta</v>
      </c>
      <c r="T19" s="132"/>
      <c r="U19" s="132"/>
      <c r="V19" s="132"/>
      <c r="W19" s="132"/>
      <c r="X19" s="132"/>
      <c r="Y19" s="132"/>
      <c r="Z19" s="132" t="str">
        <f>VLOOKUP("G019",TLang[[Clave]:[pt]],LANG!$A$1)</f>
        <v>(Numero:</v>
      </c>
      <c r="AA19" s="132"/>
      <c r="AB19" s="144"/>
      <c r="AC19" s="144"/>
      <c r="AD19" s="51" t="s">
        <v>37</v>
      </c>
      <c r="AE19" s="5"/>
      <c r="AF19" s="45"/>
      <c r="AJ19" s="82"/>
      <c r="AK19" s="82"/>
      <c r="AL19" s="82"/>
      <c r="AM19" s="82"/>
      <c r="AN19" s="82"/>
      <c r="AO19" s="82"/>
      <c r="AP19" s="82"/>
      <c r="AQ19" s="82"/>
      <c r="AR19" s="82"/>
      <c r="AS19" s="82"/>
      <c r="AT19" s="82"/>
      <c r="AU19" s="82"/>
      <c r="AV19" s="82"/>
      <c r="AW19" s="52"/>
      <c r="AX19" s="82"/>
      <c r="AY19" s="82"/>
      <c r="AZ19" s="82"/>
      <c r="BA19" s="82"/>
      <c r="BB19" s="82"/>
      <c r="BC19" s="82"/>
      <c r="BD19" s="82"/>
      <c r="BE19" s="82"/>
      <c r="BF19" s="82"/>
      <c r="BG19" s="82"/>
      <c r="BH19" s="82"/>
      <c r="BI19" s="82"/>
      <c r="BJ19" s="82"/>
      <c r="BK19" s="87"/>
      <c r="BL19" s="87"/>
    </row>
    <row r="20" spans="2:83" s="2" customFormat="1" ht="6" x14ac:dyDescent="0.15">
      <c r="B20" s="63"/>
      <c r="C20" s="70"/>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2"/>
      <c r="AG20" s="83"/>
      <c r="AH20" s="84"/>
      <c r="AI20" s="85"/>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5"/>
      <c r="BN20" s="85"/>
      <c r="BO20" s="85"/>
      <c r="BP20" s="85"/>
      <c r="BQ20" s="85"/>
      <c r="BR20" s="85"/>
      <c r="BS20" s="85"/>
      <c r="BT20" s="85"/>
      <c r="BU20" s="85"/>
      <c r="BV20" s="85"/>
      <c r="BW20" s="85"/>
      <c r="BX20" s="85"/>
      <c r="BY20" s="85"/>
      <c r="BZ20" s="85"/>
      <c r="CA20" s="85"/>
      <c r="CB20" s="85"/>
      <c r="CC20" s="85"/>
      <c r="CD20" s="85"/>
      <c r="CE20" s="85"/>
    </row>
    <row r="21" spans="2:83" s="2" customFormat="1" ht="6" x14ac:dyDescent="0.15">
      <c r="B21" s="64"/>
      <c r="C21" s="64"/>
      <c r="AG21" s="83"/>
      <c r="AH21" s="84"/>
      <c r="AI21" s="85"/>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5"/>
      <c r="BN21" s="85"/>
      <c r="BO21" s="85"/>
      <c r="BP21" s="85"/>
      <c r="BQ21" s="85"/>
      <c r="BR21" s="85"/>
      <c r="BS21" s="85"/>
      <c r="BT21" s="85"/>
      <c r="BU21" s="85"/>
      <c r="BV21" s="85"/>
      <c r="BW21" s="85"/>
      <c r="BX21" s="85"/>
      <c r="BY21" s="85"/>
      <c r="BZ21" s="85"/>
      <c r="CA21" s="85"/>
      <c r="CB21" s="85"/>
      <c r="CC21" s="85"/>
      <c r="CD21" s="85"/>
      <c r="CE21" s="85"/>
    </row>
    <row r="22" spans="2:83" s="2" customFormat="1" ht="6" x14ac:dyDescent="0.15">
      <c r="B22" s="61"/>
      <c r="C22" s="67"/>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9"/>
      <c r="AG22" s="83"/>
      <c r="AH22" s="84"/>
      <c r="AI22" s="85"/>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5"/>
      <c r="BN22" s="85"/>
      <c r="BO22" s="85"/>
      <c r="BP22" s="85"/>
      <c r="BQ22" s="85"/>
      <c r="BR22" s="85"/>
      <c r="BS22" s="85"/>
      <c r="BT22" s="85"/>
      <c r="BU22" s="85"/>
      <c r="BV22" s="85"/>
      <c r="BW22" s="85"/>
      <c r="BX22" s="85"/>
      <c r="BY22" s="85"/>
      <c r="BZ22" s="85"/>
      <c r="CA22" s="85"/>
      <c r="CB22" s="85"/>
      <c r="CC22" s="85"/>
      <c r="CD22" s="85"/>
      <c r="CE22" s="85"/>
    </row>
    <row r="23" spans="2:83" x14ac:dyDescent="0.25">
      <c r="B23" s="131" t="str">
        <f>VLOOKUP("G020",TLang[[Clave]:[pt]],LANG!$A$1)</f>
        <v>PERSONAL:</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51"/>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row>
    <row r="24" spans="2:83" x14ac:dyDescent="0.25">
      <c r="B24" s="66"/>
      <c r="C24" s="131" t="str">
        <f>VLOOKUP("G021",TLang[[Clave]:[pt]],LANG!$A$1)</f>
        <v>Tecnico Emergencias Medicas básico</v>
      </c>
      <c r="D24" s="132"/>
      <c r="E24" s="132"/>
      <c r="F24" s="132"/>
      <c r="G24" s="132"/>
      <c r="H24" s="132"/>
      <c r="I24" s="132"/>
      <c r="J24" s="132"/>
      <c r="K24" s="132"/>
      <c r="L24" s="132" t="str">
        <f>VLOOKUP("G019",TLang[[Clave]:[pt]],LANG!$A$1)</f>
        <v>(Numero:</v>
      </c>
      <c r="M24" s="132"/>
      <c r="N24" s="144"/>
      <c r="O24" s="144"/>
      <c r="P24" s="59" t="s">
        <v>37</v>
      </c>
      <c r="Q24" s="5"/>
      <c r="R24" s="66"/>
      <c r="S24" s="132" t="str">
        <f>VLOOKUP("G022",TLang[[Clave]:[pt]],LANG!$A$1)</f>
        <v xml:space="preserve">Tecnico Emergencias Medicas intermedio </v>
      </c>
      <c r="T24" s="132"/>
      <c r="U24" s="132"/>
      <c r="V24" s="132"/>
      <c r="W24" s="132"/>
      <c r="X24" s="132"/>
      <c r="Y24" s="132"/>
      <c r="Z24" s="132"/>
      <c r="AA24" s="132"/>
      <c r="AB24" s="132" t="str">
        <f>VLOOKUP("G019",TLang[[Clave]:[pt]],LANG!$A$1)</f>
        <v>(Numero:</v>
      </c>
      <c r="AC24" s="132"/>
      <c r="AD24" s="144"/>
      <c r="AE24" s="144"/>
      <c r="AF24" s="4" t="s">
        <v>37</v>
      </c>
      <c r="AJ24" s="82"/>
      <c r="AK24" s="82"/>
      <c r="AL24" s="82"/>
      <c r="AM24" s="82"/>
      <c r="AN24" s="82"/>
      <c r="AO24" s="82"/>
      <c r="AP24" s="82"/>
      <c r="AQ24" s="82"/>
      <c r="AR24" s="82"/>
      <c r="AS24" s="82"/>
      <c r="AT24" s="82"/>
      <c r="AU24" s="82"/>
      <c r="AV24" s="82"/>
      <c r="AW24" s="52"/>
      <c r="AX24" s="82"/>
      <c r="AY24" s="82"/>
      <c r="AZ24" s="82"/>
      <c r="BA24" s="82"/>
      <c r="BB24" s="82"/>
      <c r="BC24" s="82"/>
      <c r="BD24" s="82"/>
      <c r="BE24" s="82"/>
      <c r="BF24" s="82"/>
      <c r="BG24" s="82"/>
      <c r="BH24" s="82"/>
      <c r="BI24" s="82"/>
      <c r="BJ24" s="82"/>
      <c r="BK24" s="82"/>
      <c r="BL24" s="82"/>
    </row>
    <row r="25" spans="2:83" x14ac:dyDescent="0.25">
      <c r="B25" s="66"/>
      <c r="C25" s="132" t="str">
        <f>VLOOKUP("G023",TLang[[Clave]:[pt]],LANG!$A$1)</f>
        <v>Paramédico</v>
      </c>
      <c r="D25" s="132"/>
      <c r="E25" s="132"/>
      <c r="F25" s="132" t="str">
        <f>VLOOKUP("G019",TLang[[Clave]:[pt]],LANG!$A$1)</f>
        <v>(Numero:</v>
      </c>
      <c r="G25" s="132"/>
      <c r="H25" s="144"/>
      <c r="I25" s="144"/>
      <c r="J25" s="59" t="s">
        <v>37</v>
      </c>
      <c r="K25" s="59"/>
      <c r="L25" s="5"/>
      <c r="M25" s="66"/>
      <c r="N25" s="133" t="str">
        <f>VLOOKUP("G024",TLang[[Clave]:[pt]],LANG!$A$1)</f>
        <v>Enfermería</v>
      </c>
      <c r="O25" s="133"/>
      <c r="P25" s="133"/>
      <c r="Q25" s="132" t="str">
        <f>VLOOKUP("G019",TLang[[Clave]:[pt]],LANG!$A$1)</f>
        <v>(Numero:</v>
      </c>
      <c r="R25" s="132"/>
      <c r="S25" s="144"/>
      <c r="T25" s="144"/>
      <c r="U25" s="59" t="s">
        <v>37</v>
      </c>
      <c r="V25" s="5"/>
      <c r="W25" s="5"/>
      <c r="X25" s="66"/>
      <c r="Y25" s="133" t="str">
        <f>VLOOKUP("G025",TLang[[Clave]:[pt]],LANG!$A$1)</f>
        <v>Médico</v>
      </c>
      <c r="Z25" s="133"/>
      <c r="AA25" s="133"/>
      <c r="AB25" s="132" t="str">
        <f>VLOOKUP("G019",TLang[[Clave]:[pt]],LANG!$A$1)</f>
        <v>(Numero:</v>
      </c>
      <c r="AC25" s="132"/>
      <c r="AD25" s="144"/>
      <c r="AE25" s="144"/>
      <c r="AF25" s="4" t="s">
        <v>37</v>
      </c>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row>
    <row r="26" spans="2:83" s="2" customFormat="1" ht="6" x14ac:dyDescent="0.15">
      <c r="B26" s="62"/>
      <c r="C26" s="64"/>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4"/>
      <c r="AG26" s="83"/>
      <c r="AH26" s="84"/>
      <c r="AI26" s="85"/>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5"/>
      <c r="BN26" s="85"/>
      <c r="BO26" s="85"/>
      <c r="BP26" s="85"/>
      <c r="BQ26" s="85"/>
      <c r="BR26" s="85"/>
      <c r="BS26" s="85"/>
      <c r="BT26" s="85"/>
      <c r="BU26" s="85"/>
      <c r="BV26" s="85"/>
      <c r="BW26" s="85"/>
      <c r="BX26" s="85"/>
      <c r="BY26" s="85"/>
      <c r="BZ26" s="85"/>
      <c r="CA26" s="85"/>
      <c r="CB26" s="85"/>
      <c r="CC26" s="85"/>
      <c r="CD26" s="85"/>
      <c r="CE26" s="85"/>
    </row>
    <row r="27" spans="2:83" s="2" customFormat="1" ht="6" x14ac:dyDescent="0.15">
      <c r="B27" s="62"/>
      <c r="C27" s="64"/>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4"/>
      <c r="AG27" s="83"/>
      <c r="AH27" s="84"/>
      <c r="AI27" s="85"/>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5"/>
      <c r="BN27" s="85"/>
      <c r="BO27" s="85"/>
      <c r="BP27" s="85"/>
      <c r="BQ27" s="85"/>
      <c r="BR27" s="85"/>
      <c r="BS27" s="85"/>
      <c r="BT27" s="85"/>
      <c r="BU27" s="85"/>
      <c r="BV27" s="85"/>
      <c r="BW27" s="85"/>
      <c r="BX27" s="85"/>
      <c r="BY27" s="85"/>
      <c r="BZ27" s="85"/>
      <c r="CA27" s="85"/>
      <c r="CB27" s="85"/>
      <c r="CC27" s="85"/>
      <c r="CD27" s="85"/>
      <c r="CE27" s="85"/>
    </row>
    <row r="28" spans="2:83" s="2" customFormat="1" ht="6" x14ac:dyDescent="0.15">
      <c r="B28" s="62"/>
      <c r="C28" s="64"/>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4"/>
      <c r="AG28" s="83"/>
      <c r="AH28" s="84"/>
      <c r="AI28" s="85"/>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5"/>
      <c r="BN28" s="85"/>
      <c r="BO28" s="85"/>
      <c r="BP28" s="85"/>
      <c r="BQ28" s="85"/>
      <c r="BR28" s="85"/>
      <c r="BS28" s="85"/>
      <c r="BT28" s="85"/>
      <c r="BU28" s="85"/>
      <c r="BV28" s="85"/>
      <c r="BW28" s="85"/>
      <c r="BX28" s="85"/>
      <c r="BY28" s="85"/>
      <c r="BZ28" s="85"/>
      <c r="CA28" s="85"/>
      <c r="CB28" s="85"/>
      <c r="CC28" s="85"/>
      <c r="CD28" s="85"/>
      <c r="CE28" s="85"/>
    </row>
    <row r="29" spans="2:83" x14ac:dyDescent="0.25">
      <c r="B29" s="66"/>
      <c r="C29" s="142" t="str">
        <f>VLOOKUP("G026",TLang[[Clave]:[pt]],LANG!$A$1)</f>
        <v>Programa de primer respondiente:</v>
      </c>
      <c r="D29" s="143"/>
      <c r="E29" s="143"/>
      <c r="F29" s="143"/>
      <c r="G29" s="143"/>
      <c r="H29" s="143"/>
      <c r="I29" s="143"/>
      <c r="J29" s="100"/>
      <c r="K29" s="66"/>
      <c r="L29" s="128" t="str">
        <f>VLOOKUP("G042",TLang[[Clave]:[pt]],LANG!$A$1)</f>
        <v xml:space="preserve">Policia </v>
      </c>
      <c r="M29" s="129"/>
      <c r="N29" s="129"/>
      <c r="O29" s="65"/>
      <c r="R29" s="66"/>
      <c r="S29" s="128" t="str">
        <f>VLOOKUP("G044",TLang[[Clave]:[pt]],LANG!$A$1)</f>
        <v xml:space="preserve">Universidad </v>
      </c>
      <c r="T29" s="129"/>
      <c r="U29" s="129"/>
      <c r="V29" s="5"/>
      <c r="AF29" s="45"/>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52"/>
      <c r="BI29" s="52"/>
      <c r="BJ29" s="52"/>
      <c r="BK29" s="52"/>
      <c r="BL29" s="87"/>
    </row>
    <row r="30" spans="2:83" x14ac:dyDescent="0.25">
      <c r="B30" s="102"/>
      <c r="C30" s="103"/>
      <c r="D30" s="103"/>
      <c r="E30" s="103"/>
      <c r="F30" s="103"/>
      <c r="G30" s="101"/>
      <c r="H30" s="101"/>
      <c r="I30" s="101"/>
      <c r="J30" s="100"/>
      <c r="K30" s="66"/>
      <c r="L30" s="128" t="str">
        <f>VLOOKUP("G043",TLang[[Clave]:[pt]],LANG!$A$1)</f>
        <v xml:space="preserve">Bomberos </v>
      </c>
      <c r="M30" s="129"/>
      <c r="N30" s="129"/>
      <c r="O30" s="129"/>
      <c r="R30" s="146" t="str">
        <f>VLOOKUP("G027",TLang[[Clave]:[pt]],LANG!$A$1)</f>
        <v>En caso de otros Indicar:</v>
      </c>
      <c r="S30" s="146"/>
      <c r="T30" s="146"/>
      <c r="U30" s="146"/>
      <c r="V30" s="146"/>
      <c r="W30" s="144"/>
      <c r="X30" s="144"/>
      <c r="Y30" s="144"/>
      <c r="Z30" s="144"/>
      <c r="AA30" s="144"/>
      <c r="AB30" s="144"/>
      <c r="AD30" s="5"/>
      <c r="AE30" s="5"/>
      <c r="AF30" s="45"/>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58"/>
      <c r="BI30" s="58"/>
      <c r="BJ30" s="58"/>
      <c r="BK30" s="58"/>
      <c r="BL30" s="87"/>
    </row>
    <row r="31" spans="2:83" s="3" customFormat="1" ht="6" x14ac:dyDescent="0.15">
      <c r="B31" s="63"/>
      <c r="C31" s="70"/>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6"/>
      <c r="AG31" s="88"/>
      <c r="AH31" s="84"/>
      <c r="AI31" s="89"/>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9"/>
      <c r="BN31" s="89"/>
      <c r="BO31" s="89"/>
      <c r="BP31" s="89"/>
      <c r="BQ31" s="89"/>
      <c r="BR31" s="89"/>
      <c r="BS31" s="89"/>
      <c r="BT31" s="89"/>
      <c r="BU31" s="89"/>
      <c r="BV31" s="89"/>
      <c r="BW31" s="89"/>
      <c r="BX31" s="89"/>
      <c r="BY31" s="89"/>
      <c r="BZ31" s="89"/>
      <c r="CA31" s="89"/>
      <c r="CB31" s="89"/>
      <c r="CC31" s="89"/>
      <c r="CD31" s="89"/>
      <c r="CE31" s="89"/>
    </row>
    <row r="32" spans="2:83" s="3" customFormat="1" ht="6" x14ac:dyDescent="0.15">
      <c r="B32" s="64"/>
      <c r="C32" s="64"/>
      <c r="AG32" s="88"/>
      <c r="AH32" s="84"/>
      <c r="AI32" s="89"/>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9"/>
      <c r="BN32" s="89"/>
      <c r="BO32" s="89"/>
      <c r="BP32" s="89"/>
      <c r="BQ32" s="89"/>
      <c r="BR32" s="89"/>
      <c r="BS32" s="89"/>
      <c r="BT32" s="89"/>
      <c r="BU32" s="89"/>
      <c r="BV32" s="89"/>
      <c r="BW32" s="89"/>
      <c r="BX32" s="89"/>
      <c r="BY32" s="89"/>
      <c r="BZ32" s="89"/>
      <c r="CA32" s="89"/>
      <c r="CB32" s="89"/>
      <c r="CC32" s="89"/>
      <c r="CD32" s="89"/>
      <c r="CE32" s="89"/>
    </row>
    <row r="33" spans="2:83" s="3" customFormat="1" ht="6" x14ac:dyDescent="0.15">
      <c r="B33" s="61"/>
      <c r="C33" s="6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8"/>
      <c r="AG33" s="88"/>
      <c r="AH33" s="84"/>
      <c r="AI33" s="89"/>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9"/>
      <c r="BN33" s="89"/>
      <c r="BO33" s="89"/>
      <c r="BP33" s="89"/>
      <c r="BQ33" s="89"/>
      <c r="BR33" s="89"/>
      <c r="BS33" s="89"/>
      <c r="BT33" s="89"/>
      <c r="BU33" s="89"/>
      <c r="BV33" s="89"/>
      <c r="BW33" s="89"/>
      <c r="BX33" s="89"/>
      <c r="BY33" s="89"/>
      <c r="BZ33" s="89"/>
      <c r="CA33" s="89"/>
      <c r="CB33" s="89"/>
      <c r="CC33" s="89"/>
      <c r="CD33" s="89"/>
      <c r="CE33" s="89"/>
    </row>
    <row r="34" spans="2:83" x14ac:dyDescent="0.25">
      <c r="B34" s="131" t="str">
        <f>VLOOKUP("G028",TLang[[Clave]:[pt]],LANG!$A$1)</f>
        <v>Nombre de quien rellena/participa en la encuesta:</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51"/>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row>
    <row r="35" spans="2:83" x14ac:dyDescent="0.25">
      <c r="B35" s="149"/>
      <c r="C35" s="149"/>
      <c r="D35" s="149"/>
      <c r="E35" s="149"/>
      <c r="F35" s="149"/>
      <c r="G35" s="149"/>
      <c r="H35" s="149"/>
      <c r="I35" s="149"/>
      <c r="J35" s="149"/>
      <c r="K35" s="149"/>
      <c r="L35" s="149"/>
      <c r="M35" s="149"/>
      <c r="N35" s="149"/>
      <c r="O35" s="149"/>
      <c r="P35" s="149"/>
      <c r="Q35" s="150"/>
      <c r="R35" s="150"/>
      <c r="S35" s="150"/>
      <c r="T35" s="150"/>
      <c r="U35" s="150"/>
      <c r="V35" s="150"/>
      <c r="W35" s="150"/>
      <c r="X35" s="150"/>
      <c r="Y35" s="150"/>
      <c r="Z35" s="150"/>
      <c r="AA35" s="150"/>
      <c r="AB35" s="150"/>
      <c r="AC35" s="150"/>
      <c r="AD35" s="150"/>
      <c r="AE35" s="150"/>
      <c r="AF35" s="150"/>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row>
    <row r="36" spans="2:83" x14ac:dyDescent="0.25">
      <c r="B36" s="149"/>
      <c r="C36" s="149"/>
      <c r="D36" s="149"/>
      <c r="E36" s="149"/>
      <c r="F36" s="149"/>
      <c r="G36" s="149"/>
      <c r="H36" s="149"/>
      <c r="I36" s="149"/>
      <c r="J36" s="149"/>
      <c r="K36" s="149"/>
      <c r="L36" s="149"/>
      <c r="M36" s="149"/>
      <c r="N36" s="149"/>
      <c r="O36" s="149"/>
      <c r="P36" s="149"/>
      <c r="Q36" s="150"/>
      <c r="R36" s="150"/>
      <c r="S36" s="150"/>
      <c r="T36" s="150"/>
      <c r="U36" s="150"/>
      <c r="V36" s="150"/>
      <c r="W36" s="150"/>
      <c r="X36" s="150"/>
      <c r="Y36" s="150"/>
      <c r="Z36" s="150"/>
      <c r="AA36" s="150"/>
      <c r="AB36" s="150"/>
      <c r="AC36" s="150"/>
      <c r="AD36" s="150"/>
      <c r="AE36" s="150"/>
      <c r="AF36" s="150"/>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row>
    <row r="37" spans="2:83" x14ac:dyDescent="0.25">
      <c r="B37" s="149"/>
      <c r="C37" s="149"/>
      <c r="D37" s="149"/>
      <c r="E37" s="149"/>
      <c r="F37" s="149"/>
      <c r="G37" s="149"/>
      <c r="H37" s="149"/>
      <c r="I37" s="149"/>
      <c r="J37" s="149"/>
      <c r="K37" s="149"/>
      <c r="L37" s="149"/>
      <c r="M37" s="149"/>
      <c r="N37" s="149"/>
      <c r="O37" s="149"/>
      <c r="P37" s="149"/>
      <c r="Q37" s="150"/>
      <c r="R37" s="150"/>
      <c r="S37" s="150"/>
      <c r="T37" s="150"/>
      <c r="U37" s="150"/>
      <c r="V37" s="150"/>
      <c r="W37" s="150"/>
      <c r="X37" s="150"/>
      <c r="Y37" s="150"/>
      <c r="Z37" s="150"/>
      <c r="AA37" s="150"/>
      <c r="AB37" s="150"/>
      <c r="AC37" s="150"/>
      <c r="AD37" s="150"/>
      <c r="AE37" s="150"/>
      <c r="AF37" s="150"/>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row>
    <row r="38" spans="2:83" x14ac:dyDescent="0.25">
      <c r="B38" s="128" t="str">
        <f>VLOOKUP("G029",TLang[[Clave]:[pt]],LANG!$A$1)</f>
        <v>Nombre de los evaluadores:</v>
      </c>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5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row>
    <row r="39" spans="2:83" x14ac:dyDescent="0.25">
      <c r="B39" s="149"/>
      <c r="C39" s="149"/>
      <c r="D39" s="149"/>
      <c r="E39" s="149"/>
      <c r="F39" s="149"/>
      <c r="G39" s="149"/>
      <c r="H39" s="149"/>
      <c r="I39" s="149"/>
      <c r="J39" s="149"/>
      <c r="K39" s="149"/>
      <c r="L39" s="149"/>
      <c r="M39" s="149"/>
      <c r="N39" s="149"/>
      <c r="O39" s="149"/>
      <c r="P39" s="149"/>
      <c r="Q39" s="150"/>
      <c r="R39" s="150"/>
      <c r="S39" s="150"/>
      <c r="T39" s="150"/>
      <c r="U39" s="150"/>
      <c r="V39" s="150"/>
      <c r="W39" s="150"/>
      <c r="X39" s="150"/>
      <c r="Y39" s="150"/>
      <c r="Z39" s="150"/>
      <c r="AA39" s="150"/>
      <c r="AB39" s="150"/>
      <c r="AC39" s="150"/>
      <c r="AD39" s="150"/>
      <c r="AE39" s="150"/>
      <c r="AF39" s="150"/>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row>
    <row r="40" spans="2:83" x14ac:dyDescent="0.25">
      <c r="B40" s="149"/>
      <c r="C40" s="149"/>
      <c r="D40" s="149"/>
      <c r="E40" s="149"/>
      <c r="F40" s="149"/>
      <c r="G40" s="149"/>
      <c r="H40" s="149"/>
      <c r="I40" s="149"/>
      <c r="J40" s="149"/>
      <c r="K40" s="149"/>
      <c r="L40" s="149"/>
      <c r="M40" s="149"/>
      <c r="N40" s="149"/>
      <c r="O40" s="149"/>
      <c r="P40" s="149"/>
      <c r="Q40" s="150"/>
      <c r="R40" s="150"/>
      <c r="S40" s="150"/>
      <c r="T40" s="150"/>
      <c r="U40" s="150"/>
      <c r="V40" s="150"/>
      <c r="W40" s="150"/>
      <c r="X40" s="150"/>
      <c r="Y40" s="150"/>
      <c r="Z40" s="150"/>
      <c r="AA40" s="150"/>
      <c r="AB40" s="150"/>
      <c r="AC40" s="150"/>
      <c r="AD40" s="150"/>
      <c r="AE40" s="150"/>
      <c r="AF40" s="150"/>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row>
    <row r="41" spans="2:83" x14ac:dyDescent="0.25">
      <c r="B41" s="149"/>
      <c r="C41" s="149"/>
      <c r="D41" s="149"/>
      <c r="E41" s="149"/>
      <c r="F41" s="149"/>
      <c r="G41" s="149"/>
      <c r="H41" s="149"/>
      <c r="I41" s="149"/>
      <c r="J41" s="149"/>
      <c r="K41" s="149"/>
      <c r="L41" s="149"/>
      <c r="M41" s="149"/>
      <c r="N41" s="149"/>
      <c r="O41" s="149"/>
      <c r="P41" s="149"/>
      <c r="Q41" s="150"/>
      <c r="R41" s="150"/>
      <c r="S41" s="150"/>
      <c r="T41" s="150"/>
      <c r="U41" s="150"/>
      <c r="V41" s="150"/>
      <c r="W41" s="150"/>
      <c r="X41" s="150"/>
      <c r="Y41" s="150"/>
      <c r="Z41" s="150"/>
      <c r="AA41" s="150"/>
      <c r="AB41" s="150"/>
      <c r="AC41" s="150"/>
      <c r="AD41" s="150"/>
      <c r="AE41" s="150"/>
      <c r="AF41" s="150"/>
      <c r="AJ41" s="65"/>
      <c r="AK41" s="65"/>
      <c r="AL41" s="65"/>
      <c r="AM41" s="65"/>
      <c r="AN41" s="65"/>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row>
    <row r="42" spans="2:83" s="2" customFormat="1" ht="6" x14ac:dyDescent="0.15">
      <c r="B42" s="63"/>
      <c r="C42" s="70"/>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2"/>
      <c r="AG42" s="83"/>
      <c r="AH42" s="84"/>
      <c r="AI42" s="85"/>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5"/>
      <c r="BN42" s="85"/>
      <c r="BO42" s="85"/>
      <c r="BP42" s="85"/>
      <c r="BQ42" s="85"/>
      <c r="BR42" s="85"/>
      <c r="BS42" s="85"/>
      <c r="BT42" s="85"/>
      <c r="BU42" s="85"/>
      <c r="BV42" s="85"/>
      <c r="BW42" s="85"/>
      <c r="BX42" s="85"/>
      <c r="BY42" s="85"/>
      <c r="BZ42" s="85"/>
      <c r="CA42" s="85"/>
      <c r="CB42" s="85"/>
      <c r="CC42" s="85"/>
      <c r="CD42" s="85"/>
      <c r="CE42" s="85"/>
    </row>
    <row r="43" spans="2:83" x14ac:dyDescent="0.25">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row>
    <row r="44" spans="2:83" ht="18.75" x14ac:dyDescent="0.25">
      <c r="B44" s="136" t="str">
        <f>VLOOKUP("G052",TLang[[Clave]:[pt]],LANG!$A$1)</f>
        <v>Niveles de verificacion</v>
      </c>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row>
    <row r="45" spans="2:83" x14ac:dyDescent="0.25">
      <c r="B45" s="138"/>
      <c r="C45" s="138"/>
      <c r="D45" s="141" t="str">
        <f>VLOOKUP("G046",TLang[[Clave]:[pt]],LANG!$A$1)</f>
        <v>CUMPLE</v>
      </c>
      <c r="E45" s="141"/>
      <c r="F45" s="141"/>
      <c r="G45" s="153" t="str">
        <f>VLOOKUP("G049",TLang[[Clave]:[pt]],LANG!$A$1)</f>
        <v>El SEM ha desarrollado, validado e implementado el procedimiento/protocolo. Cuenta con el equipamiento recomendado.</v>
      </c>
      <c r="H45" s="153"/>
      <c r="I45" s="153"/>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row>
    <row r="46" spans="2:83" x14ac:dyDescent="0.25">
      <c r="B46" s="138"/>
      <c r="C46" s="138"/>
      <c r="D46" s="141"/>
      <c r="E46" s="141"/>
      <c r="F46" s="141"/>
      <c r="G46" s="153"/>
      <c r="H46" s="153"/>
      <c r="I46" s="153"/>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row>
    <row r="47" spans="2:83" x14ac:dyDescent="0.25">
      <c r="B47" s="139"/>
      <c r="C47" s="139"/>
      <c r="D47" s="141" t="str">
        <f>VLOOKUP("G047",TLang[[Clave]:[pt]],LANG!$A$1)</f>
        <v>EN PROCESO</v>
      </c>
      <c r="E47" s="141"/>
      <c r="F47" s="141"/>
      <c r="G47" s="153" t="str">
        <f>VLOOKUP("G050",TLang[[Clave]:[pt]],LANG!$A$1)</f>
        <v>El SEM ha desarrollado un procedimiento/protocolo, pero no está implementado ni validado todavía. El equipamiento está en proceso de compra, pero no ha sido recibido todavía.</v>
      </c>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row>
    <row r="48" spans="2:83" x14ac:dyDescent="0.25">
      <c r="B48" s="139"/>
      <c r="C48" s="139"/>
      <c r="D48" s="141"/>
      <c r="E48" s="141"/>
      <c r="F48" s="141"/>
      <c r="G48" s="153"/>
      <c r="H48" s="153"/>
      <c r="I48" s="153"/>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row>
    <row r="49" spans="2:34" x14ac:dyDescent="0.25">
      <c r="B49" s="140"/>
      <c r="C49" s="140"/>
      <c r="D49" s="141" t="str">
        <f>VLOOKUP("G048",TLang[[Clave]:[pt]],LANG!$A$1)</f>
        <v>NO CUMPLE</v>
      </c>
      <c r="E49" s="141"/>
      <c r="F49" s="141"/>
      <c r="G49" s="153" t="str">
        <f>VLOOKUP("G051",TLang[[Clave]:[pt]],LANG!$A$1)</f>
        <v>El SEM no cuenta con el procedimiento/protocolo y/o equipamiento recomendado.</v>
      </c>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row>
    <row r="50" spans="2:34" x14ac:dyDescent="0.25">
      <c r="B50" s="140"/>
      <c r="C50" s="140"/>
      <c r="D50" s="141"/>
      <c r="E50" s="141"/>
      <c r="F50" s="141"/>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row>
    <row r="52" spans="2:34" ht="15.75" x14ac:dyDescent="0.25">
      <c r="B52" s="137" t="str">
        <f>VLOOKUP("H001",TLang[[Clave]:[pt]],LANG!$A$1)</f>
        <v>COMPONENTES</v>
      </c>
      <c r="C52" s="137"/>
      <c r="D52" s="137"/>
      <c r="E52" s="137"/>
      <c r="F52" s="137" t="str">
        <f>VLOOKUP("H002",TLang[[Clave]:[pt]],LANG!$A$1)</f>
        <v>OBJETIVO</v>
      </c>
      <c r="G52" s="137"/>
      <c r="H52" s="137"/>
      <c r="I52" s="137"/>
      <c r="J52" s="137" t="str">
        <f>VLOOKUP("H003",TLang[[Clave]:[pt]],LANG!$A$1)</f>
        <v>ACCIONES DE ALISTAMIENTO</v>
      </c>
      <c r="K52" s="137"/>
      <c r="L52" s="137"/>
      <c r="M52" s="137"/>
      <c r="N52" s="137"/>
      <c r="O52" s="137"/>
      <c r="P52" s="137"/>
      <c r="Q52" s="137"/>
      <c r="R52" s="137"/>
      <c r="S52" s="137"/>
      <c r="T52" s="137"/>
      <c r="U52" s="137"/>
      <c r="V52" s="137"/>
      <c r="W52" s="137"/>
      <c r="X52" s="137"/>
      <c r="Y52" s="137"/>
      <c r="Z52" s="137"/>
      <c r="AA52" s="137"/>
      <c r="AB52" s="137"/>
      <c r="AC52" s="137"/>
      <c r="AD52" s="137" t="str">
        <f>VLOOKUP("H050",TLang[[Clave]:[pt]],LANG!$A$1)</f>
        <v>ESTADO</v>
      </c>
      <c r="AE52" s="137"/>
      <c r="AF52" s="137"/>
    </row>
    <row r="53" spans="2:34" ht="45" customHeight="1" x14ac:dyDescent="0.25">
      <c r="B53" s="154" t="str">
        <f>VLOOKUP("H004",TLang[[Clave]:[pt]],LANG!$A$1)</f>
        <v>GESTION DE LA LLAMADA</v>
      </c>
      <c r="C53" s="154"/>
      <c r="D53" s="154"/>
      <c r="E53" s="154"/>
      <c r="F53" s="154" t="str">
        <f>VLOOKUP("H005",TLang[[Clave]:[pt]],LANG!$A$1)</f>
        <v>Garantizar la adecuada gestión de la llamada a los Centros 911 o CRUEs para activar los recursos del Servicio de Emergencias Médicas</v>
      </c>
      <c r="G53" s="154"/>
      <c r="H53" s="154"/>
      <c r="I53" s="154"/>
      <c r="J53" s="148" t="str">
        <f>VLOOKUP("H006",TLang[[Clave]:[pt]],LANG!$A$1)</f>
        <v>Disponibilidad de una plataforma tecnológica que permita una adecuada clasificación de la alerta y gestión de la llamada y el manejo de la información.</v>
      </c>
      <c r="K53" s="148"/>
      <c r="L53" s="148"/>
      <c r="M53" s="148"/>
      <c r="N53" s="148"/>
      <c r="O53" s="148"/>
      <c r="P53" s="148"/>
      <c r="Q53" s="148"/>
      <c r="R53" s="148"/>
      <c r="S53" s="148"/>
      <c r="T53" s="148"/>
      <c r="U53" s="148"/>
      <c r="V53" s="148"/>
      <c r="W53" s="148"/>
      <c r="X53" s="148"/>
      <c r="Y53" s="148"/>
      <c r="Z53" s="148"/>
      <c r="AA53" s="148"/>
      <c r="AB53" s="148"/>
      <c r="AC53" s="148"/>
      <c r="AD53" s="161"/>
      <c r="AE53" s="161"/>
      <c r="AF53" s="161"/>
      <c r="AH53" s="80">
        <f>IF(AD53="",1,0)</f>
        <v>1</v>
      </c>
    </row>
    <row r="54" spans="2:34" ht="45" customHeight="1" x14ac:dyDescent="0.25">
      <c r="B54" s="154"/>
      <c r="C54" s="154"/>
      <c r="D54" s="154"/>
      <c r="E54" s="154"/>
      <c r="F54" s="154"/>
      <c r="G54" s="154"/>
      <c r="H54" s="154"/>
      <c r="I54" s="154"/>
      <c r="J54" s="148" t="str">
        <f>VLOOKUP("H007",TLang[[Clave]:[pt]],LANG!$A$1)</f>
        <v>Mecanismos de comunicación/coordinación con los responsables de salud y puntos de entrada identificados y establecidos para el reporte de casos y transporte de pacientes.</v>
      </c>
      <c r="K54" s="148"/>
      <c r="L54" s="148"/>
      <c r="M54" s="148"/>
      <c r="N54" s="148"/>
      <c r="O54" s="148"/>
      <c r="P54" s="148"/>
      <c r="Q54" s="148"/>
      <c r="R54" s="148"/>
      <c r="S54" s="148"/>
      <c r="T54" s="148"/>
      <c r="U54" s="148"/>
      <c r="V54" s="148"/>
      <c r="W54" s="148"/>
      <c r="X54" s="148"/>
      <c r="Y54" s="148"/>
      <c r="Z54" s="148"/>
      <c r="AA54" s="148"/>
      <c r="AB54" s="148"/>
      <c r="AC54" s="148"/>
      <c r="AD54" s="161"/>
      <c r="AE54" s="161"/>
      <c r="AF54" s="161"/>
      <c r="AH54" s="80">
        <f t="shared" ref="AH54:AH88" si="0">IF(AD54="",1,0)</f>
        <v>1</v>
      </c>
    </row>
    <row r="55" spans="2:34" ht="45" customHeight="1" x14ac:dyDescent="0.25">
      <c r="B55" s="154"/>
      <c r="C55" s="154"/>
      <c r="D55" s="154"/>
      <c r="E55" s="154"/>
      <c r="F55" s="154"/>
      <c r="G55" s="154"/>
      <c r="H55" s="154"/>
      <c r="I55" s="154"/>
      <c r="J55" s="148" t="str">
        <f>VLOOKUP("H008",TLang[[Clave]:[pt]],LANG!$A$1)</f>
        <v>El protocolo de llamada incorpora un cuestionario actualizado que incluye los síntomas y factores de riesgo para COVID-19 (p.e historial de viaje a zonas afectadas), acorde a la definición de caso.</v>
      </c>
      <c r="K55" s="148"/>
      <c r="L55" s="148"/>
      <c r="M55" s="148"/>
      <c r="N55" s="148"/>
      <c r="O55" s="148"/>
      <c r="P55" s="148"/>
      <c r="Q55" s="148"/>
      <c r="R55" s="148"/>
      <c r="S55" s="148"/>
      <c r="T55" s="148"/>
      <c r="U55" s="148"/>
      <c r="V55" s="148"/>
      <c r="W55" s="148"/>
      <c r="X55" s="148"/>
      <c r="Y55" s="148"/>
      <c r="Z55" s="148"/>
      <c r="AA55" s="148"/>
      <c r="AB55" s="148"/>
      <c r="AC55" s="148"/>
      <c r="AD55" s="161"/>
      <c r="AE55" s="161"/>
      <c r="AF55" s="161"/>
      <c r="AH55" s="80">
        <f t="shared" si="0"/>
        <v>1</v>
      </c>
    </row>
    <row r="56" spans="2:34" ht="45" customHeight="1" x14ac:dyDescent="0.25">
      <c r="B56" s="154"/>
      <c r="C56" s="154"/>
      <c r="D56" s="154"/>
      <c r="E56" s="154"/>
      <c r="F56" s="154"/>
      <c r="G56" s="154"/>
      <c r="H56" s="154"/>
      <c r="I56" s="154"/>
      <c r="J56" s="148" t="str">
        <f>VLOOKUP("H009",TLang[[Clave]:[pt]],LANG!$A$1)</f>
        <v>Establecimiento de instrucciones de pre-llegada para que familiares o primeros respondientes de casos sospechosos esperen a los servicios de ambulancia (Nota: el cuestionario o estas instrucciones no pueden retrasar los consejos inmediatos para situaciones de riesgo vital).</v>
      </c>
      <c r="K56" s="148"/>
      <c r="L56" s="148"/>
      <c r="M56" s="148"/>
      <c r="N56" s="148"/>
      <c r="O56" s="148"/>
      <c r="P56" s="148"/>
      <c r="Q56" s="148"/>
      <c r="R56" s="148"/>
      <c r="S56" s="148"/>
      <c r="T56" s="148"/>
      <c r="U56" s="148"/>
      <c r="V56" s="148"/>
      <c r="W56" s="148"/>
      <c r="X56" s="148"/>
      <c r="Y56" s="148"/>
      <c r="Z56" s="148"/>
      <c r="AA56" s="148"/>
      <c r="AB56" s="148"/>
      <c r="AC56" s="148"/>
      <c r="AD56" s="161"/>
      <c r="AE56" s="161"/>
      <c r="AF56" s="161"/>
      <c r="AH56" s="80">
        <f t="shared" si="0"/>
        <v>1</v>
      </c>
    </row>
    <row r="57" spans="2:34" ht="45" customHeight="1" x14ac:dyDescent="0.25">
      <c r="B57" s="154"/>
      <c r="C57" s="154"/>
      <c r="D57" s="154"/>
      <c r="E57" s="154"/>
      <c r="F57" s="154"/>
      <c r="G57" s="154"/>
      <c r="H57" s="154"/>
      <c r="I57" s="154"/>
      <c r="J57" s="148" t="str">
        <f>VLOOKUP("H010",TLang[[Clave]:[pt]],LANG!$A$1)</f>
        <v>Existencia de un protocolo de pre-llegada para COVID19 (Protocolo Información Post-despacho) con las unidades respondientes para asegurar el uso apropiado de las medidas y equipos de protección personal.</v>
      </c>
      <c r="K57" s="148"/>
      <c r="L57" s="148"/>
      <c r="M57" s="148"/>
      <c r="N57" s="148"/>
      <c r="O57" s="148"/>
      <c r="P57" s="148"/>
      <c r="Q57" s="148"/>
      <c r="R57" s="148"/>
      <c r="S57" s="148"/>
      <c r="T57" s="148"/>
      <c r="U57" s="148"/>
      <c r="V57" s="148"/>
      <c r="W57" s="148"/>
      <c r="X57" s="148"/>
      <c r="Y57" s="148"/>
      <c r="Z57" s="148"/>
      <c r="AA57" s="148"/>
      <c r="AB57" s="148"/>
      <c r="AC57" s="148"/>
      <c r="AD57" s="161"/>
      <c r="AE57" s="161"/>
      <c r="AF57" s="161"/>
      <c r="AH57" s="80">
        <f t="shared" si="0"/>
        <v>1</v>
      </c>
    </row>
    <row r="58" spans="2:34" ht="45" customHeight="1" x14ac:dyDescent="0.25">
      <c r="B58" s="154"/>
      <c r="C58" s="154"/>
      <c r="D58" s="154"/>
      <c r="E58" s="154"/>
      <c r="F58" s="154"/>
      <c r="G58" s="154"/>
      <c r="H58" s="154"/>
      <c r="I58" s="154"/>
      <c r="J58" s="148" t="str">
        <f>VLOOKUP("H011",TLang[[Clave]:[pt]],LANG!$A$1)</f>
        <v>Disponibilidad de un mecanismo para la regulación y coordinación de traslados interhospitalarios.</v>
      </c>
      <c r="K58" s="148"/>
      <c r="L58" s="148"/>
      <c r="M58" s="148"/>
      <c r="N58" s="148"/>
      <c r="O58" s="148"/>
      <c r="P58" s="148"/>
      <c r="Q58" s="148"/>
      <c r="R58" s="148"/>
      <c r="S58" s="148"/>
      <c r="T58" s="148"/>
      <c r="U58" s="148"/>
      <c r="V58" s="148"/>
      <c r="W58" s="148"/>
      <c r="X58" s="148"/>
      <c r="Y58" s="148"/>
      <c r="Z58" s="148"/>
      <c r="AA58" s="148"/>
      <c r="AB58" s="148"/>
      <c r="AC58" s="148"/>
      <c r="AD58" s="161"/>
      <c r="AE58" s="161"/>
      <c r="AF58" s="161"/>
      <c r="AH58" s="80">
        <f t="shared" si="0"/>
        <v>1</v>
      </c>
    </row>
    <row r="59" spans="2:34" ht="45" customHeight="1" x14ac:dyDescent="0.25">
      <c r="B59" s="166" t="str">
        <f>VLOOKUP("H012",TLang[[Clave]:[pt]],LANG!$A$1)</f>
        <v>PRIMER RESPONDIENTE</v>
      </c>
      <c r="C59" s="166"/>
      <c r="D59" s="166"/>
      <c r="E59" s="166"/>
      <c r="F59" s="166" t="str">
        <f>VLOOKUP("H013",TLang[[Clave]:[pt]],LANG!$A$1)</f>
        <v>Facilitar la activación del sistema y el inicio de los cuidados de salud a través de los primeros respondientes o persona que alerta</v>
      </c>
      <c r="G59" s="166"/>
      <c r="H59" s="166"/>
      <c r="I59" s="166"/>
      <c r="J59" s="158" t="str">
        <f>VLOOKUP("H014",TLang[[Clave]:[pt]],LANG!$A$1)</f>
        <v>Protocolo/procedimiento de comunicación con centrales 911, CRUE y/o servicios de emergencia médica identificado y establecido para informar al personal de emergencias médicas que se trata de un posible caso de COVID-19.</v>
      </c>
      <c r="K59" s="158"/>
      <c r="L59" s="158"/>
      <c r="M59" s="158"/>
      <c r="N59" s="158"/>
      <c r="O59" s="158"/>
      <c r="P59" s="158"/>
      <c r="Q59" s="158"/>
      <c r="R59" s="158"/>
      <c r="S59" s="158"/>
      <c r="T59" s="158"/>
      <c r="U59" s="158"/>
      <c r="V59" s="158"/>
      <c r="W59" s="158"/>
      <c r="X59" s="158"/>
      <c r="Y59" s="158"/>
      <c r="Z59" s="158"/>
      <c r="AA59" s="158"/>
      <c r="AB59" s="158"/>
      <c r="AC59" s="158"/>
      <c r="AD59" s="161"/>
      <c r="AE59" s="161"/>
      <c r="AF59" s="161"/>
      <c r="AH59" s="80">
        <f t="shared" si="0"/>
        <v>1</v>
      </c>
    </row>
    <row r="60" spans="2:34" ht="45" customHeight="1" x14ac:dyDescent="0.25">
      <c r="B60" s="166"/>
      <c r="C60" s="166"/>
      <c r="D60" s="166"/>
      <c r="E60" s="166"/>
      <c r="F60" s="166"/>
      <c r="G60" s="166"/>
      <c r="H60" s="166"/>
      <c r="I60" s="166"/>
      <c r="J60" s="158" t="str">
        <f>VLOOKUP("H015",TLang[[Clave]:[pt]],LANG!$A$1)</f>
        <v>Procedimientos de SVB para casos sospechosos establecidos en coordinación con su SEM de referencia.</v>
      </c>
      <c r="K60" s="158"/>
      <c r="L60" s="158"/>
      <c r="M60" s="158"/>
      <c r="N60" s="158"/>
      <c r="O60" s="158"/>
      <c r="P60" s="158"/>
      <c r="Q60" s="158"/>
      <c r="R60" s="158"/>
      <c r="S60" s="158"/>
      <c r="T60" s="158"/>
      <c r="U60" s="158"/>
      <c r="V60" s="158"/>
      <c r="W60" s="158"/>
      <c r="X60" s="158"/>
      <c r="Y60" s="158"/>
      <c r="Z60" s="158"/>
      <c r="AA60" s="158"/>
      <c r="AB60" s="158"/>
      <c r="AC60" s="158"/>
      <c r="AD60" s="161"/>
      <c r="AE60" s="161"/>
      <c r="AF60" s="161"/>
      <c r="AH60" s="80">
        <f t="shared" si="0"/>
        <v>1</v>
      </c>
    </row>
    <row r="61" spans="2:34" ht="45" customHeight="1" x14ac:dyDescent="0.25">
      <c r="B61" s="166"/>
      <c r="C61" s="166"/>
      <c r="D61" s="166"/>
      <c r="E61" s="166"/>
      <c r="F61" s="166"/>
      <c r="G61" s="166"/>
      <c r="H61" s="166"/>
      <c r="I61" s="166"/>
      <c r="J61" s="158" t="str">
        <f>VLOOKUP("H016",TLang[[Clave]:[pt]],LANG!$A$1)</f>
        <v xml:space="preserve">Procedimiento para la evacuación de residuos biológicos-infecciosos al finalizar la respuesta establecido con el servicio de ambulancias o la red integrada de servicios de salud. </v>
      </c>
      <c r="K61" s="158"/>
      <c r="L61" s="158"/>
      <c r="M61" s="158"/>
      <c r="N61" s="158"/>
      <c r="O61" s="158"/>
      <c r="P61" s="158"/>
      <c r="Q61" s="158"/>
      <c r="R61" s="158"/>
      <c r="S61" s="158"/>
      <c r="T61" s="158"/>
      <c r="U61" s="158"/>
      <c r="V61" s="158"/>
      <c r="W61" s="158"/>
      <c r="X61" s="158"/>
      <c r="Y61" s="158"/>
      <c r="Z61" s="158"/>
      <c r="AA61" s="158"/>
      <c r="AB61" s="158"/>
      <c r="AC61" s="158"/>
      <c r="AD61" s="161"/>
      <c r="AE61" s="161"/>
      <c r="AF61" s="161"/>
      <c r="AH61" s="80">
        <f t="shared" si="0"/>
        <v>1</v>
      </c>
    </row>
    <row r="62" spans="2:34" ht="45" customHeight="1" x14ac:dyDescent="0.25">
      <c r="B62" s="162" t="str">
        <f>VLOOKUP("H017",TLang[[Clave]:[pt]],LANG!$A$1)</f>
        <v>TRANSPORTE MÉDICO (INCLUYE PRIMARIO E INTERHOSPITALARIO)</v>
      </c>
      <c r="C62" s="162"/>
      <c r="D62" s="162"/>
      <c r="E62" s="162"/>
      <c r="F62" s="162" t="str">
        <f>VLOOKUP("H018",TLang[[Clave]:[pt]],LANG!$A$1)</f>
        <v>Establecer atención segura (incluyendo soporte vital básico y/o avanzado) y transporte adecuado del paciente al establecimiento de salud receptor.</v>
      </c>
      <c r="G62" s="162"/>
      <c r="H62" s="162"/>
      <c r="I62" s="162"/>
      <c r="J62" s="155" t="str">
        <f>VLOOKUP("H019",TLang[[Clave]:[pt]],LANG!$A$1)</f>
        <v>Procedimiento de comunicación con la central 911 y/o CRUE establecido para confirmar sintomatología y factores de riesgo para COVID-19.</v>
      </c>
      <c r="K62" s="156"/>
      <c r="L62" s="156"/>
      <c r="M62" s="156"/>
      <c r="N62" s="156"/>
      <c r="O62" s="156"/>
      <c r="P62" s="156"/>
      <c r="Q62" s="156"/>
      <c r="R62" s="156"/>
      <c r="S62" s="156"/>
      <c r="T62" s="156"/>
      <c r="U62" s="156"/>
      <c r="V62" s="156"/>
      <c r="W62" s="156"/>
      <c r="X62" s="156"/>
      <c r="Y62" s="156"/>
      <c r="Z62" s="156"/>
      <c r="AA62" s="156"/>
      <c r="AB62" s="156"/>
      <c r="AC62" s="157"/>
      <c r="AD62" s="161"/>
      <c r="AE62" s="161"/>
      <c r="AF62" s="161"/>
      <c r="AH62" s="80">
        <f t="shared" si="0"/>
        <v>1</v>
      </c>
    </row>
    <row r="63" spans="2:34" ht="45" customHeight="1" x14ac:dyDescent="0.25">
      <c r="B63" s="162"/>
      <c r="C63" s="162"/>
      <c r="D63" s="162"/>
      <c r="E63" s="162"/>
      <c r="F63" s="162"/>
      <c r="G63" s="162"/>
      <c r="H63" s="162"/>
      <c r="I63" s="162"/>
      <c r="J63" s="155" t="str">
        <f>VLOOKUP("H020",TLang[[Clave]:[pt]],LANG!$A$1)</f>
        <v>Procedimiento de preaviso hospitalario con la red integral de servicios de salud establecido para confirmar la recepción y facilitar la preparación del servicio de urgencias para la llegada del caso sospechoso o confirmado.</v>
      </c>
      <c r="K63" s="156"/>
      <c r="L63" s="156"/>
      <c r="M63" s="156"/>
      <c r="N63" s="156"/>
      <c r="O63" s="156"/>
      <c r="P63" s="156"/>
      <c r="Q63" s="156"/>
      <c r="R63" s="156"/>
      <c r="S63" s="156"/>
      <c r="T63" s="156"/>
      <c r="U63" s="156"/>
      <c r="V63" s="156"/>
      <c r="W63" s="156"/>
      <c r="X63" s="156"/>
      <c r="Y63" s="156"/>
      <c r="Z63" s="156"/>
      <c r="AA63" s="156"/>
      <c r="AB63" s="156"/>
      <c r="AC63" s="157"/>
      <c r="AD63" s="161"/>
      <c r="AE63" s="161"/>
      <c r="AF63" s="161"/>
      <c r="AH63" s="80">
        <f t="shared" si="0"/>
        <v>1</v>
      </c>
    </row>
    <row r="64" spans="2:34" ht="45" customHeight="1" x14ac:dyDescent="0.25">
      <c r="B64" s="162"/>
      <c r="C64" s="162"/>
      <c r="D64" s="162"/>
      <c r="E64" s="162"/>
      <c r="F64" s="162"/>
      <c r="G64" s="162"/>
      <c r="H64" s="162"/>
      <c r="I64" s="162"/>
      <c r="J64" s="155" t="str">
        <f>VLOOKUP("H021",TLang[[Clave]:[pt]],LANG!$A$1)</f>
        <v>Mecanismos de comunicación/coordinación identificados y establecidos con los responsables de salud para informar de las activaciones de ambulancia y traslado de pacientes.</v>
      </c>
      <c r="K64" s="156"/>
      <c r="L64" s="156"/>
      <c r="M64" s="156"/>
      <c r="N64" s="156"/>
      <c r="O64" s="156"/>
      <c r="P64" s="156"/>
      <c r="Q64" s="156"/>
      <c r="R64" s="156"/>
      <c r="S64" s="156"/>
      <c r="T64" s="156"/>
      <c r="U64" s="156"/>
      <c r="V64" s="156"/>
      <c r="W64" s="156"/>
      <c r="X64" s="156"/>
      <c r="Y64" s="156"/>
      <c r="Z64" s="156"/>
      <c r="AA64" s="156"/>
      <c r="AB64" s="156"/>
      <c r="AC64" s="157"/>
      <c r="AD64" s="161"/>
      <c r="AE64" s="161"/>
      <c r="AF64" s="161"/>
      <c r="AH64" s="80">
        <f t="shared" si="0"/>
        <v>1</v>
      </c>
    </row>
    <row r="65" spans="2:34" ht="45" customHeight="1" x14ac:dyDescent="0.25">
      <c r="B65" s="162"/>
      <c r="C65" s="162"/>
      <c r="D65" s="162"/>
      <c r="E65" s="162"/>
      <c r="F65" s="162"/>
      <c r="G65" s="162"/>
      <c r="H65" s="162"/>
      <c r="I65" s="162"/>
      <c r="J65" s="155" t="str">
        <f>VLOOKUP("H022",TLang[[Clave]:[pt]],LANG!$A$1)</f>
        <v>Mecanismo de comunicación/coordinación del traslado interhospitalario identificado y establecido con los CRUE y/o 911 y la red integrada de servicios de salud.</v>
      </c>
      <c r="K65" s="156"/>
      <c r="L65" s="156"/>
      <c r="M65" s="156"/>
      <c r="N65" s="156"/>
      <c r="O65" s="156"/>
      <c r="P65" s="156"/>
      <c r="Q65" s="156"/>
      <c r="R65" s="156"/>
      <c r="S65" s="156"/>
      <c r="T65" s="156"/>
      <c r="U65" s="156"/>
      <c r="V65" s="156"/>
      <c r="W65" s="156"/>
      <c r="X65" s="156"/>
      <c r="Y65" s="156"/>
      <c r="Z65" s="156"/>
      <c r="AA65" s="156"/>
      <c r="AB65" s="156"/>
      <c r="AC65" s="157"/>
      <c r="AD65" s="161"/>
      <c r="AE65" s="161"/>
      <c r="AF65" s="161"/>
      <c r="AH65" s="80">
        <f t="shared" si="0"/>
        <v>1</v>
      </c>
    </row>
    <row r="66" spans="2:34" ht="45" customHeight="1" x14ac:dyDescent="0.25">
      <c r="B66" s="162"/>
      <c r="C66" s="162"/>
      <c r="D66" s="162"/>
      <c r="E66" s="162"/>
      <c r="F66" s="162"/>
      <c r="G66" s="162"/>
      <c r="H66" s="162"/>
      <c r="I66" s="162"/>
      <c r="J66" s="155" t="str">
        <f>VLOOKUP("H023",TLang[[Clave]:[pt]],LANG!$A$1)</f>
        <v>Identificación y localización de ambulancias que disponen de compartimento de separación entre la posición de conductor y el habitáculo asistencial y/o filtro HEPA en sus circuitos de ventilación.</v>
      </c>
      <c r="K66" s="156"/>
      <c r="L66" s="156"/>
      <c r="M66" s="156"/>
      <c r="N66" s="156"/>
      <c r="O66" s="156"/>
      <c r="P66" s="156"/>
      <c r="Q66" s="156"/>
      <c r="R66" s="156"/>
      <c r="S66" s="156"/>
      <c r="T66" s="156"/>
      <c r="U66" s="156"/>
      <c r="V66" s="156"/>
      <c r="W66" s="156"/>
      <c r="X66" s="156"/>
      <c r="Y66" s="156"/>
      <c r="Z66" s="156"/>
      <c r="AA66" s="156"/>
      <c r="AB66" s="156"/>
      <c r="AC66" s="157"/>
      <c r="AD66" s="161"/>
      <c r="AE66" s="161"/>
      <c r="AF66" s="161"/>
      <c r="AH66" s="80">
        <f t="shared" si="0"/>
        <v>1</v>
      </c>
    </row>
    <row r="67" spans="2:34" ht="45" customHeight="1" x14ac:dyDescent="0.25">
      <c r="B67" s="162"/>
      <c r="C67" s="162"/>
      <c r="D67" s="162"/>
      <c r="E67" s="162"/>
      <c r="F67" s="162"/>
      <c r="G67" s="162"/>
      <c r="H67" s="162"/>
      <c r="I67" s="162"/>
      <c r="J67" s="155" t="str">
        <f>VLOOKUP("H024",TLang[[Clave]:[pt]],LANG!$A$1)</f>
        <v>Disponibilidad de medios para la adecuada higiene de las manos en las ambulancias.</v>
      </c>
      <c r="K67" s="156"/>
      <c r="L67" s="156"/>
      <c r="M67" s="156"/>
      <c r="N67" s="156"/>
      <c r="O67" s="156"/>
      <c r="P67" s="156"/>
      <c r="Q67" s="156"/>
      <c r="R67" s="156"/>
      <c r="S67" s="156"/>
      <c r="T67" s="156"/>
      <c r="U67" s="156"/>
      <c r="V67" s="156"/>
      <c r="W67" s="156"/>
      <c r="X67" s="156"/>
      <c r="Y67" s="156"/>
      <c r="Z67" s="156"/>
      <c r="AA67" s="156"/>
      <c r="AB67" s="156"/>
      <c r="AC67" s="157"/>
      <c r="AD67" s="161"/>
      <c r="AE67" s="161"/>
      <c r="AF67" s="161"/>
      <c r="AH67" s="80">
        <f t="shared" si="0"/>
        <v>1</v>
      </c>
    </row>
    <row r="68" spans="2:34" ht="45" customHeight="1" x14ac:dyDescent="0.25">
      <c r="B68" s="162"/>
      <c r="C68" s="162"/>
      <c r="D68" s="162"/>
      <c r="E68" s="162"/>
      <c r="F68" s="162"/>
      <c r="G68" s="162"/>
      <c r="H68" s="162"/>
      <c r="I68" s="162"/>
      <c r="J68" s="155" t="str">
        <f>VLOOKUP("H025",TLang[[Clave]:[pt]],LANG!$A$1)</f>
        <v>Disponibilidad de una zona adecuada y señalizada para la eliminación de residuos biológicos-infecciosos en las ambulancias.</v>
      </c>
      <c r="K68" s="156"/>
      <c r="L68" s="156"/>
      <c r="M68" s="156"/>
      <c r="N68" s="156"/>
      <c r="O68" s="156"/>
      <c r="P68" s="156"/>
      <c r="Q68" s="156"/>
      <c r="R68" s="156"/>
      <c r="S68" s="156"/>
      <c r="T68" s="156"/>
      <c r="U68" s="156"/>
      <c r="V68" s="156"/>
      <c r="W68" s="156"/>
      <c r="X68" s="156"/>
      <c r="Y68" s="156"/>
      <c r="Z68" s="156"/>
      <c r="AA68" s="156"/>
      <c r="AB68" s="156"/>
      <c r="AC68" s="157"/>
      <c r="AD68" s="161"/>
      <c r="AE68" s="161"/>
      <c r="AF68" s="161"/>
      <c r="AH68" s="80">
        <f t="shared" si="0"/>
        <v>1</v>
      </c>
    </row>
    <row r="69" spans="2:34" ht="45" customHeight="1" x14ac:dyDescent="0.25">
      <c r="B69" s="162"/>
      <c r="C69" s="162"/>
      <c r="D69" s="162"/>
      <c r="E69" s="162"/>
      <c r="F69" s="162"/>
      <c r="G69" s="162"/>
      <c r="H69" s="162"/>
      <c r="I69" s="162"/>
      <c r="J69" s="155" t="str">
        <f>VLOOKUP("H026",TLang[[Clave]:[pt]],LANG!$A$1)</f>
        <v>Disponibilidad de un protocolo asistencial para el manejo y transporte de casos sospechosos y confirmados.</v>
      </c>
      <c r="K69" s="156"/>
      <c r="L69" s="156"/>
      <c r="M69" s="156"/>
      <c r="N69" s="156"/>
      <c r="O69" s="156"/>
      <c r="P69" s="156"/>
      <c r="Q69" s="156"/>
      <c r="R69" s="156"/>
      <c r="S69" s="156"/>
      <c r="T69" s="156"/>
      <c r="U69" s="156"/>
      <c r="V69" s="156"/>
      <c r="W69" s="156"/>
      <c r="X69" s="156"/>
      <c r="Y69" s="156"/>
      <c r="Z69" s="156"/>
      <c r="AA69" s="156"/>
      <c r="AB69" s="156"/>
      <c r="AC69" s="157"/>
      <c r="AD69" s="161"/>
      <c r="AE69" s="161"/>
      <c r="AF69" s="161"/>
      <c r="AH69" s="80">
        <f t="shared" si="0"/>
        <v>1</v>
      </c>
    </row>
    <row r="70" spans="2:34" ht="45" customHeight="1" x14ac:dyDescent="0.25">
      <c r="B70" s="162"/>
      <c r="C70" s="162"/>
      <c r="D70" s="162"/>
      <c r="E70" s="162"/>
      <c r="F70" s="162"/>
      <c r="G70" s="162"/>
      <c r="H70" s="162"/>
      <c r="I70" s="162"/>
      <c r="J70" s="155" t="str">
        <f>VLOOKUP("H027",TLang[[Clave]:[pt]],LANG!$A$1)</f>
        <v>Disponibilidad de un protocolo de manejo de vía aérea y ventilación, que incluya todas las técnicas con riesgo de producción de aerosoles.</v>
      </c>
      <c r="K70" s="156"/>
      <c r="L70" s="156"/>
      <c r="M70" s="156"/>
      <c r="N70" s="156"/>
      <c r="O70" s="156"/>
      <c r="P70" s="156"/>
      <c r="Q70" s="156"/>
      <c r="R70" s="156"/>
      <c r="S70" s="156"/>
      <c r="T70" s="156"/>
      <c r="U70" s="156"/>
      <c r="V70" s="156"/>
      <c r="W70" s="156"/>
      <c r="X70" s="156"/>
      <c r="Y70" s="156"/>
      <c r="Z70" s="156"/>
      <c r="AA70" s="156"/>
      <c r="AB70" s="156"/>
      <c r="AC70" s="157"/>
      <c r="AD70" s="161"/>
      <c r="AE70" s="161"/>
      <c r="AF70" s="161"/>
      <c r="AH70" s="80">
        <f t="shared" si="0"/>
        <v>1</v>
      </c>
    </row>
    <row r="71" spans="2:34" ht="45" customHeight="1" x14ac:dyDescent="0.25">
      <c r="B71" s="162"/>
      <c r="C71" s="162"/>
      <c r="D71" s="162"/>
      <c r="E71" s="162"/>
      <c r="F71" s="162"/>
      <c r="G71" s="162"/>
      <c r="H71" s="162"/>
      <c r="I71" s="162"/>
      <c r="J71" s="155" t="str">
        <f>VLOOKUP("H028",TLang[[Clave]:[pt]],LANG!$A$1)</f>
        <v>Disponibilidad de dispositivos manuales de ventilación con filtros HEPA en las salidas de exhalación.</v>
      </c>
      <c r="K71" s="156"/>
      <c r="L71" s="156"/>
      <c r="M71" s="156"/>
      <c r="N71" s="156"/>
      <c r="O71" s="156"/>
      <c r="P71" s="156"/>
      <c r="Q71" s="156"/>
      <c r="R71" s="156"/>
      <c r="S71" s="156"/>
      <c r="T71" s="156"/>
      <c r="U71" s="156"/>
      <c r="V71" s="156"/>
      <c r="W71" s="156"/>
      <c r="X71" s="156"/>
      <c r="Y71" s="156"/>
      <c r="Z71" s="156"/>
      <c r="AA71" s="156"/>
      <c r="AB71" s="156"/>
      <c r="AC71" s="157"/>
      <c r="AD71" s="161"/>
      <c r="AE71" s="161"/>
      <c r="AF71" s="161"/>
      <c r="AH71" s="80">
        <f t="shared" si="0"/>
        <v>1</v>
      </c>
    </row>
    <row r="72" spans="2:34" ht="45" customHeight="1" x14ac:dyDescent="0.25">
      <c r="B72" s="162"/>
      <c r="C72" s="162"/>
      <c r="D72" s="162"/>
      <c r="E72" s="162"/>
      <c r="F72" s="162"/>
      <c r="G72" s="162"/>
      <c r="H72" s="162"/>
      <c r="I72" s="162"/>
      <c r="J72" s="155" t="str">
        <f>VLOOKUP("H029",TLang[[Clave]:[pt]],LANG!$A$1)</f>
        <v>Revisión y confirmación de la capacidad de filtración de los ventiladores utilizados en las ambulancias y su efecto con las ventilaciones a presiones positiva</v>
      </c>
      <c r="K72" s="156"/>
      <c r="L72" s="156"/>
      <c r="M72" s="156"/>
      <c r="N72" s="156"/>
      <c r="O72" s="156"/>
      <c r="P72" s="156"/>
      <c r="Q72" s="156"/>
      <c r="R72" s="156"/>
      <c r="S72" s="156"/>
      <c r="T72" s="156"/>
      <c r="U72" s="156"/>
      <c r="V72" s="156"/>
      <c r="W72" s="156"/>
      <c r="X72" s="156"/>
      <c r="Y72" s="156"/>
      <c r="Z72" s="156"/>
      <c r="AA72" s="156"/>
      <c r="AB72" s="156"/>
      <c r="AC72" s="157"/>
      <c r="AD72" s="161"/>
      <c r="AE72" s="161"/>
      <c r="AF72" s="161"/>
      <c r="AH72" s="80">
        <f t="shared" si="0"/>
        <v>1</v>
      </c>
    </row>
    <row r="73" spans="2:34" ht="45" customHeight="1" x14ac:dyDescent="0.25">
      <c r="B73" s="162"/>
      <c r="C73" s="162"/>
      <c r="D73" s="162"/>
      <c r="E73" s="162"/>
      <c r="F73" s="162"/>
      <c r="G73" s="162"/>
      <c r="H73" s="162"/>
      <c r="I73" s="162"/>
      <c r="J73" s="155" t="str">
        <f>VLOOKUP("H030",TLang[[Clave]:[pt]],LANG!$A$1)</f>
        <v>Revisión y actualización de los formularios de reporte asistencial de la ambulancia para incluir todos los aspectos relacionados con el caso sospechoso (tipo de atención e información de los contactos) para ser entregado al hospital receptor y autoridades de salud.</v>
      </c>
      <c r="K73" s="156"/>
      <c r="L73" s="156"/>
      <c r="M73" s="156"/>
      <c r="N73" s="156"/>
      <c r="O73" s="156"/>
      <c r="P73" s="156"/>
      <c r="Q73" s="156"/>
      <c r="R73" s="156"/>
      <c r="S73" s="156"/>
      <c r="T73" s="156"/>
      <c r="U73" s="156"/>
      <c r="V73" s="156"/>
      <c r="W73" s="156"/>
      <c r="X73" s="156"/>
      <c r="Y73" s="156"/>
      <c r="Z73" s="156"/>
      <c r="AA73" s="156"/>
      <c r="AB73" s="156"/>
      <c r="AC73" s="157"/>
      <c r="AD73" s="161"/>
      <c r="AE73" s="161"/>
      <c r="AF73" s="161"/>
      <c r="AH73" s="80">
        <f t="shared" si="0"/>
        <v>1</v>
      </c>
    </row>
    <row r="74" spans="2:34" ht="45" customHeight="1" x14ac:dyDescent="0.25">
      <c r="B74" s="162"/>
      <c r="C74" s="162"/>
      <c r="D74" s="162"/>
      <c r="E74" s="162"/>
      <c r="F74" s="162"/>
      <c r="G74" s="162"/>
      <c r="H74" s="162"/>
      <c r="I74" s="162"/>
      <c r="J74" s="155" t="str">
        <f>VLOOKUP("H031",TLang[[Clave]:[pt]],LANG!$A$1)</f>
        <v>Procedimiento para la higiene del personal y la limpieza del área asistencial de la ambulancia establecido.</v>
      </c>
      <c r="K74" s="156"/>
      <c r="L74" s="156"/>
      <c r="M74" s="156"/>
      <c r="N74" s="156"/>
      <c r="O74" s="156"/>
      <c r="P74" s="156"/>
      <c r="Q74" s="156"/>
      <c r="R74" s="156"/>
      <c r="S74" s="156"/>
      <c r="T74" s="156"/>
      <c r="U74" s="156"/>
      <c r="V74" s="156"/>
      <c r="W74" s="156"/>
      <c r="X74" s="156"/>
      <c r="Y74" s="156"/>
      <c r="Z74" s="156"/>
      <c r="AA74" s="156"/>
      <c r="AB74" s="156"/>
      <c r="AC74" s="157"/>
      <c r="AD74" s="161"/>
      <c r="AE74" s="161"/>
      <c r="AF74" s="161"/>
      <c r="AH74" s="80">
        <f t="shared" si="0"/>
        <v>1</v>
      </c>
    </row>
    <row r="75" spans="2:34" ht="45" customHeight="1" x14ac:dyDescent="0.25">
      <c r="B75" s="162"/>
      <c r="C75" s="162"/>
      <c r="D75" s="162"/>
      <c r="E75" s="162"/>
      <c r="F75" s="162"/>
      <c r="G75" s="162"/>
      <c r="H75" s="162"/>
      <c r="I75" s="162"/>
      <c r="J75" s="155" t="str">
        <f>VLOOKUP("H032",TLang[[Clave]:[pt]],LANG!$A$1)</f>
        <v>Área identificada y establecida en la base de la ambulancia y/o en el hospital de referencia para la descontaminación y desinfección del material y la ambulancia.</v>
      </c>
      <c r="K75" s="156"/>
      <c r="L75" s="156"/>
      <c r="M75" s="156"/>
      <c r="N75" s="156"/>
      <c r="O75" s="156"/>
      <c r="P75" s="156"/>
      <c r="Q75" s="156"/>
      <c r="R75" s="156"/>
      <c r="S75" s="156"/>
      <c r="T75" s="156"/>
      <c r="U75" s="156"/>
      <c r="V75" s="156"/>
      <c r="W75" s="156"/>
      <c r="X75" s="156"/>
      <c r="Y75" s="156"/>
      <c r="Z75" s="156"/>
      <c r="AA75" s="156"/>
      <c r="AB75" s="156"/>
      <c r="AC75" s="157"/>
      <c r="AD75" s="161"/>
      <c r="AE75" s="161"/>
      <c r="AF75" s="161"/>
      <c r="AH75" s="80">
        <f t="shared" si="0"/>
        <v>1</v>
      </c>
    </row>
    <row r="76" spans="2:34" ht="45" customHeight="1" x14ac:dyDescent="0.25">
      <c r="B76" s="162"/>
      <c r="C76" s="162"/>
      <c r="D76" s="162"/>
      <c r="E76" s="162"/>
      <c r="F76" s="162"/>
      <c r="G76" s="162"/>
      <c r="H76" s="162"/>
      <c r="I76" s="162"/>
      <c r="J76" s="135" t="str">
        <f>VLOOKUP("H033",TLang[[Clave]:[pt]],LANG!$A$1)</f>
        <v>Procedimiento para la disposición final de residuos biológicos-infecciosos al finalizar la respuesta o el turno de la ambulancia establecido.</v>
      </c>
      <c r="K76" s="135"/>
      <c r="L76" s="135"/>
      <c r="M76" s="135"/>
      <c r="N76" s="135"/>
      <c r="O76" s="135"/>
      <c r="P76" s="135"/>
      <c r="Q76" s="135"/>
      <c r="R76" s="135"/>
      <c r="S76" s="135"/>
      <c r="T76" s="135"/>
      <c r="U76" s="135"/>
      <c r="V76" s="135"/>
      <c r="W76" s="135"/>
      <c r="X76" s="135"/>
      <c r="Y76" s="135"/>
      <c r="Z76" s="135"/>
      <c r="AA76" s="135"/>
      <c r="AB76" s="135"/>
      <c r="AC76" s="135"/>
      <c r="AD76" s="161"/>
      <c r="AE76" s="161"/>
      <c r="AF76" s="161"/>
      <c r="AH76" s="80">
        <f t="shared" si="0"/>
        <v>1</v>
      </c>
    </row>
    <row r="77" spans="2:34" ht="45" customHeight="1" x14ac:dyDescent="0.25">
      <c r="B77" s="162"/>
      <c r="C77" s="162"/>
      <c r="D77" s="162"/>
      <c r="E77" s="162"/>
      <c r="F77" s="162"/>
      <c r="G77" s="162"/>
      <c r="H77" s="162"/>
      <c r="I77" s="162"/>
      <c r="J77" s="135" t="str">
        <f>VLOOKUP("H034",TLang[[Clave]:[pt]],LANG!$A$1)</f>
        <v>Procedimiento establecido para el manejo de fallecimientos en la escena o en ruta hacia el hospital.</v>
      </c>
      <c r="K77" s="135"/>
      <c r="L77" s="135"/>
      <c r="M77" s="135"/>
      <c r="N77" s="135"/>
      <c r="O77" s="135"/>
      <c r="P77" s="135"/>
      <c r="Q77" s="135"/>
      <c r="R77" s="135"/>
      <c r="S77" s="135"/>
      <c r="T77" s="135"/>
      <c r="U77" s="135"/>
      <c r="V77" s="135"/>
      <c r="W77" s="135"/>
      <c r="X77" s="135"/>
      <c r="Y77" s="135"/>
      <c r="Z77" s="135"/>
      <c r="AA77" s="135"/>
      <c r="AB77" s="135"/>
      <c r="AC77" s="135"/>
      <c r="AD77" s="161"/>
      <c r="AE77" s="161"/>
      <c r="AF77" s="161"/>
      <c r="AH77" s="80">
        <f t="shared" si="0"/>
        <v>1</v>
      </c>
    </row>
    <row r="78" spans="2:34" ht="45" customHeight="1" x14ac:dyDescent="0.25">
      <c r="B78" s="163" t="str">
        <f>VLOOKUP("H035",TLang[[Clave]:[pt]],LANG!$A$1)</f>
        <v>ADMINISTRATION DEL 911/SEM</v>
      </c>
      <c r="C78" s="163"/>
      <c r="D78" s="163"/>
      <c r="E78" s="163"/>
      <c r="F78" s="163" t="str">
        <f>VLOOKUP("H0365",TLang[[Clave]:[pt]],LANG!$A$1)</f>
        <v>Garantizar el adecuado funcionamiento de los centros 911/CRUE y de los servicios de ambulancia</v>
      </c>
      <c r="G78" s="163"/>
      <c r="H78" s="163"/>
      <c r="I78" s="163"/>
      <c r="J78" s="159" t="str">
        <f>VLOOKUP("H037",TLang[[Clave]:[pt]],LANG!$A$1)</f>
        <v>Personal capacitado, suficiente y disponible para asegurar los puestos de gestión de llamada y dotaciones de las ambulancias.</v>
      </c>
      <c r="K78" s="159"/>
      <c r="L78" s="159"/>
      <c r="M78" s="159"/>
      <c r="N78" s="159"/>
      <c r="O78" s="159"/>
      <c r="P78" s="159"/>
      <c r="Q78" s="159"/>
      <c r="R78" s="159"/>
      <c r="S78" s="159"/>
      <c r="T78" s="159"/>
      <c r="U78" s="159"/>
      <c r="V78" s="159"/>
      <c r="W78" s="159"/>
      <c r="X78" s="159"/>
      <c r="Y78" s="159"/>
      <c r="Z78" s="159"/>
      <c r="AA78" s="159"/>
      <c r="AB78" s="159"/>
      <c r="AC78" s="159"/>
      <c r="AD78" s="161"/>
      <c r="AE78" s="161"/>
      <c r="AF78" s="161"/>
      <c r="AH78" s="80">
        <f t="shared" si="0"/>
        <v>1</v>
      </c>
    </row>
    <row r="79" spans="2:34" ht="45" customHeight="1" x14ac:dyDescent="0.25">
      <c r="B79" s="163"/>
      <c r="C79" s="163"/>
      <c r="D79" s="163"/>
      <c r="E79" s="163"/>
      <c r="F79" s="163"/>
      <c r="G79" s="163"/>
      <c r="H79" s="163"/>
      <c r="I79" s="163"/>
      <c r="J79" s="159" t="str">
        <f>VLOOKUP("H038",TLang[[Clave]:[pt]],LANG!$A$1)</f>
        <v>Protocolo para la valoración del riesgo de exposición y manejo de profesionales expuestos al COVID-19 desarrollado, implementado y probado.</v>
      </c>
      <c r="K79" s="159"/>
      <c r="L79" s="159"/>
      <c r="M79" s="159"/>
      <c r="N79" s="159"/>
      <c r="O79" s="159"/>
      <c r="P79" s="159"/>
      <c r="Q79" s="159"/>
      <c r="R79" s="159"/>
      <c r="S79" s="159"/>
      <c r="T79" s="159"/>
      <c r="U79" s="159"/>
      <c r="V79" s="159"/>
      <c r="W79" s="159"/>
      <c r="X79" s="159"/>
      <c r="Y79" s="159"/>
      <c r="Z79" s="159"/>
      <c r="AA79" s="159"/>
      <c r="AB79" s="159"/>
      <c r="AC79" s="159"/>
      <c r="AD79" s="161"/>
      <c r="AE79" s="161"/>
      <c r="AF79" s="161"/>
      <c r="AH79" s="80">
        <f t="shared" si="0"/>
        <v>1</v>
      </c>
    </row>
    <row r="80" spans="2:34" ht="45" customHeight="1" x14ac:dyDescent="0.25">
      <c r="B80" s="163"/>
      <c r="C80" s="163"/>
      <c r="D80" s="163"/>
      <c r="E80" s="163"/>
      <c r="F80" s="163"/>
      <c r="G80" s="163"/>
      <c r="H80" s="163"/>
      <c r="I80" s="163"/>
      <c r="J80" s="159" t="str">
        <f>VLOOKUP("H039",TLang[[Clave]:[pt]],LANG!$A$1)</f>
        <v>Protocolo de bajas médicas del personal de emergencia por cuarentena desarrollado e implementado.</v>
      </c>
      <c r="K80" s="159"/>
      <c r="L80" s="159"/>
      <c r="M80" s="159"/>
      <c r="N80" s="159"/>
      <c r="O80" s="159"/>
      <c r="P80" s="159"/>
      <c r="Q80" s="159"/>
      <c r="R80" s="159"/>
      <c r="S80" s="159"/>
      <c r="T80" s="159"/>
      <c r="U80" s="159"/>
      <c r="V80" s="159"/>
      <c r="W80" s="159"/>
      <c r="X80" s="159"/>
      <c r="Y80" s="159"/>
      <c r="Z80" s="159"/>
      <c r="AA80" s="159"/>
      <c r="AB80" s="159"/>
      <c r="AC80" s="159"/>
      <c r="AD80" s="161"/>
      <c r="AE80" s="161"/>
      <c r="AF80" s="161"/>
      <c r="AH80" s="80">
        <f t="shared" si="0"/>
        <v>1</v>
      </c>
    </row>
    <row r="81" spans="2:34" ht="45" customHeight="1" x14ac:dyDescent="0.25">
      <c r="B81" s="163"/>
      <c r="C81" s="163"/>
      <c r="D81" s="163"/>
      <c r="E81" s="163"/>
      <c r="F81" s="163"/>
      <c r="G81" s="163"/>
      <c r="H81" s="163"/>
      <c r="I81" s="163"/>
      <c r="J81" s="159" t="str">
        <f>VLOOKUP("H040",TLang[[Clave]:[pt]],LANG!$A$1)</f>
        <v>Actualización periódica y mantenimiento de todos los procedimientos del SEM para la respuesta del COVID-19.</v>
      </c>
      <c r="K81" s="159"/>
      <c r="L81" s="159"/>
      <c r="M81" s="159"/>
      <c r="N81" s="159"/>
      <c r="O81" s="159"/>
      <c r="P81" s="159"/>
      <c r="Q81" s="159"/>
      <c r="R81" s="159"/>
      <c r="S81" s="159"/>
      <c r="T81" s="159"/>
      <c r="U81" s="159"/>
      <c r="V81" s="159"/>
      <c r="W81" s="159"/>
      <c r="X81" s="159"/>
      <c r="Y81" s="159"/>
      <c r="Z81" s="159"/>
      <c r="AA81" s="159"/>
      <c r="AB81" s="159"/>
      <c r="AC81" s="159"/>
      <c r="AD81" s="161"/>
      <c r="AE81" s="161"/>
      <c r="AF81" s="161"/>
      <c r="AH81" s="80">
        <f t="shared" si="0"/>
        <v>1</v>
      </c>
    </row>
    <row r="82" spans="2:34" ht="45" customHeight="1" x14ac:dyDescent="0.25">
      <c r="B82" s="163"/>
      <c r="C82" s="163"/>
      <c r="D82" s="163"/>
      <c r="E82" s="163"/>
      <c r="F82" s="163"/>
      <c r="G82" s="163"/>
      <c r="H82" s="163"/>
      <c r="I82" s="163"/>
      <c r="J82" s="159" t="str">
        <f>VLOOKUP("H041",TLang[[Clave]:[pt]],LANG!$A$1)</f>
        <v>Todo el personal del SEM está capacitado y entrenado en la conducta DAR (Detectar-Aislar-Reportar).</v>
      </c>
      <c r="K82" s="159"/>
      <c r="L82" s="159"/>
      <c r="M82" s="159"/>
      <c r="N82" s="159"/>
      <c r="O82" s="159"/>
      <c r="P82" s="159"/>
      <c r="Q82" s="159"/>
      <c r="R82" s="159"/>
      <c r="S82" s="159"/>
      <c r="T82" s="159"/>
      <c r="U82" s="159"/>
      <c r="V82" s="159"/>
      <c r="W82" s="159"/>
      <c r="X82" s="159"/>
      <c r="Y82" s="159"/>
      <c r="Z82" s="159"/>
      <c r="AA82" s="159"/>
      <c r="AB82" s="159"/>
      <c r="AC82" s="159"/>
      <c r="AD82" s="161"/>
      <c r="AE82" s="161"/>
      <c r="AF82" s="161"/>
      <c r="AH82" s="80">
        <f t="shared" si="0"/>
        <v>1</v>
      </c>
    </row>
    <row r="83" spans="2:34" ht="45" customHeight="1" x14ac:dyDescent="0.25">
      <c r="B83" s="163"/>
      <c r="C83" s="163"/>
      <c r="D83" s="163"/>
      <c r="E83" s="163"/>
      <c r="F83" s="163"/>
      <c r="G83" s="163"/>
      <c r="H83" s="163"/>
      <c r="I83" s="163"/>
      <c r="J83" s="159" t="str">
        <f>VLOOKUP("H042",TLang[[Clave]:[pt]],LANG!$A$1)</f>
        <v>Integrantes del programa de primer respondiente están capacitados y entrenados en el manejo inicial de casos sospechosos de COVID-19.</v>
      </c>
      <c r="K83" s="159"/>
      <c r="L83" s="159"/>
      <c r="M83" s="159"/>
      <c r="N83" s="159"/>
      <c r="O83" s="159"/>
      <c r="P83" s="159"/>
      <c r="Q83" s="159"/>
      <c r="R83" s="159"/>
      <c r="S83" s="159"/>
      <c r="T83" s="159"/>
      <c r="U83" s="159"/>
      <c r="V83" s="159"/>
      <c r="W83" s="159"/>
      <c r="X83" s="159"/>
      <c r="Y83" s="159"/>
      <c r="Z83" s="159"/>
      <c r="AA83" s="159"/>
      <c r="AB83" s="159"/>
      <c r="AC83" s="159"/>
      <c r="AD83" s="161"/>
      <c r="AE83" s="161"/>
      <c r="AF83" s="161"/>
      <c r="AH83" s="80">
        <f t="shared" si="0"/>
        <v>1</v>
      </c>
    </row>
    <row r="84" spans="2:34" ht="45" customHeight="1" x14ac:dyDescent="0.25">
      <c r="B84" s="163"/>
      <c r="C84" s="163"/>
      <c r="D84" s="163"/>
      <c r="E84" s="163"/>
      <c r="F84" s="163"/>
      <c r="G84" s="163"/>
      <c r="H84" s="163"/>
      <c r="I84" s="163"/>
      <c r="J84" s="159" t="str">
        <f>VLOOKUP("H043",TLang[[Clave]:[pt]],LANG!$A$1)</f>
        <v>Todo el personal de ambulancias está capacitado y entrenado para la valoración y atención médica inicial de casos sospechosos y confirmados.</v>
      </c>
      <c r="K84" s="159"/>
      <c r="L84" s="159"/>
      <c r="M84" s="159"/>
      <c r="N84" s="159"/>
      <c r="O84" s="159"/>
      <c r="P84" s="159"/>
      <c r="Q84" s="159"/>
      <c r="R84" s="159"/>
      <c r="S84" s="159"/>
      <c r="T84" s="159"/>
      <c r="U84" s="159"/>
      <c r="V84" s="159"/>
      <c r="W84" s="159"/>
      <c r="X84" s="159"/>
      <c r="Y84" s="159"/>
      <c r="Z84" s="159"/>
      <c r="AA84" s="159"/>
      <c r="AB84" s="159"/>
      <c r="AC84" s="159"/>
      <c r="AD84" s="161"/>
      <c r="AE84" s="161"/>
      <c r="AF84" s="161"/>
      <c r="AH84" s="80">
        <f t="shared" si="0"/>
        <v>1</v>
      </c>
    </row>
    <row r="85" spans="2:34" ht="45" customHeight="1" x14ac:dyDescent="0.25">
      <c r="B85" s="163"/>
      <c r="C85" s="163"/>
      <c r="D85" s="163"/>
      <c r="E85" s="163"/>
      <c r="F85" s="163"/>
      <c r="G85" s="163"/>
      <c r="H85" s="163"/>
      <c r="I85" s="163"/>
      <c r="J85" s="159" t="str">
        <f>VLOOKUP("H044",TLang[[Clave]:[pt]],LANG!$A$1)</f>
        <v>Todo el personal de ambulancias está capacitado y entrenado en el uso de EPP y los mecanismos de transmisión del COVID-19.</v>
      </c>
      <c r="K85" s="159"/>
      <c r="L85" s="159"/>
      <c r="M85" s="159"/>
      <c r="N85" s="159"/>
      <c r="O85" s="159"/>
      <c r="P85" s="159"/>
      <c r="Q85" s="159"/>
      <c r="R85" s="159"/>
      <c r="S85" s="159"/>
      <c r="T85" s="159"/>
      <c r="U85" s="159"/>
      <c r="V85" s="159"/>
      <c r="W85" s="159"/>
      <c r="X85" s="159"/>
      <c r="Y85" s="159"/>
      <c r="Z85" s="159"/>
      <c r="AA85" s="159"/>
      <c r="AB85" s="159"/>
      <c r="AC85" s="159"/>
      <c r="AD85" s="161"/>
      <c r="AE85" s="161"/>
      <c r="AF85" s="161"/>
      <c r="AH85" s="80">
        <f t="shared" si="0"/>
        <v>1</v>
      </c>
    </row>
    <row r="86" spans="2:34" ht="45" customHeight="1" x14ac:dyDescent="0.25">
      <c r="B86" s="163"/>
      <c r="C86" s="163"/>
      <c r="D86" s="163"/>
      <c r="E86" s="163"/>
      <c r="F86" s="163"/>
      <c r="G86" s="163"/>
      <c r="H86" s="163"/>
      <c r="I86" s="163"/>
      <c r="J86" s="159" t="str">
        <f>VLOOKUP("H045",TLang[[Clave]:[pt]],LANG!$A$1)</f>
        <v>Todo el personal de ambulancias está capacitado y entrenado en los procedimientos de descontaminación y desinfección del vehículo y su equipamiento.</v>
      </c>
      <c r="K86" s="159"/>
      <c r="L86" s="159"/>
      <c r="M86" s="159"/>
      <c r="N86" s="159"/>
      <c r="O86" s="159"/>
      <c r="P86" s="159"/>
      <c r="Q86" s="159"/>
      <c r="R86" s="159"/>
      <c r="S86" s="159"/>
      <c r="T86" s="159"/>
      <c r="U86" s="159"/>
      <c r="V86" s="159"/>
      <c r="W86" s="159"/>
      <c r="X86" s="159"/>
      <c r="Y86" s="159"/>
      <c r="Z86" s="159"/>
      <c r="AA86" s="159"/>
      <c r="AB86" s="159"/>
      <c r="AC86" s="159"/>
      <c r="AD86" s="161"/>
      <c r="AE86" s="161"/>
      <c r="AF86" s="161"/>
      <c r="AH86" s="80">
        <f t="shared" si="0"/>
        <v>1</v>
      </c>
    </row>
    <row r="87" spans="2:34" ht="45" customHeight="1" x14ac:dyDescent="0.25">
      <c r="B87" s="163"/>
      <c r="C87" s="163"/>
      <c r="D87" s="163"/>
      <c r="E87" s="163"/>
      <c r="F87" s="163"/>
      <c r="G87" s="163"/>
      <c r="H87" s="163"/>
      <c r="I87" s="163"/>
      <c r="J87" s="159" t="str">
        <f>VLOOKUP("H046",TLang[[Clave]:[pt]],LANG!$A$1)</f>
        <v>El sistema de comunicación/coordinación con las centrales 911, puntos de entrada, red integrada de servicios de salud y autoridades de salud involucradas en el manejo de casos se mantiene operativo.</v>
      </c>
      <c r="K87" s="159"/>
      <c r="L87" s="159"/>
      <c r="M87" s="159"/>
      <c r="N87" s="159"/>
      <c r="O87" s="159"/>
      <c r="P87" s="159"/>
      <c r="Q87" s="159"/>
      <c r="R87" s="159"/>
      <c r="S87" s="159"/>
      <c r="T87" s="159"/>
      <c r="U87" s="159"/>
      <c r="V87" s="159"/>
      <c r="W87" s="159"/>
      <c r="X87" s="159"/>
      <c r="Y87" s="159"/>
      <c r="Z87" s="159"/>
      <c r="AA87" s="159"/>
      <c r="AB87" s="159"/>
      <c r="AC87" s="159"/>
      <c r="AD87" s="161"/>
      <c r="AE87" s="161"/>
      <c r="AF87" s="161"/>
      <c r="AH87" s="80">
        <f t="shared" si="0"/>
        <v>1</v>
      </c>
    </row>
    <row r="88" spans="2:34" ht="45" customHeight="1" x14ac:dyDescent="0.25">
      <c r="B88" s="163"/>
      <c r="C88" s="163"/>
      <c r="D88" s="163"/>
      <c r="E88" s="163"/>
      <c r="F88" s="163"/>
      <c r="G88" s="163"/>
      <c r="H88" s="163"/>
      <c r="I88" s="163"/>
      <c r="J88" s="159" t="str">
        <f>VLOOKUP("H047",TLang[[Clave]:[pt]],LANG!$A$1)</f>
        <v>Vocero oficial designado y coordinado con las autoridades de salud.</v>
      </c>
      <c r="K88" s="159"/>
      <c r="L88" s="159"/>
      <c r="M88" s="159"/>
      <c r="N88" s="159"/>
      <c r="O88" s="159"/>
      <c r="P88" s="159"/>
      <c r="Q88" s="159"/>
      <c r="R88" s="159"/>
      <c r="S88" s="159"/>
      <c r="T88" s="159"/>
      <c r="U88" s="159"/>
      <c r="V88" s="159"/>
      <c r="W88" s="159"/>
      <c r="X88" s="159"/>
      <c r="Y88" s="159"/>
      <c r="Z88" s="159"/>
      <c r="AA88" s="159"/>
      <c r="AB88" s="159"/>
      <c r="AC88" s="159"/>
      <c r="AD88" s="161"/>
      <c r="AE88" s="161"/>
      <c r="AF88" s="161"/>
      <c r="AH88" s="80">
        <f t="shared" si="0"/>
        <v>1</v>
      </c>
    </row>
    <row r="89" spans="2:34" x14ac:dyDescent="0.2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H89" s="80">
        <f>SUM(AH53:AH88)</f>
        <v>36</v>
      </c>
    </row>
    <row r="90" spans="2:34" x14ac:dyDescent="0.25">
      <c r="B90" s="160" t="str">
        <f>VLOOKUP("H048",TLang[[Clave]:[pt]],LANG!$A$1)&amp;AH89&amp;VLOOKUP("H049",TLang[[Clave]:[pt]],LANG!$A$1)</f>
        <v>Faltan 36 Respuestas</v>
      </c>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c r="AA90" s="160"/>
      <c r="AB90" s="160"/>
      <c r="AC90" s="160"/>
      <c r="AD90" s="160"/>
      <c r="AE90" s="160"/>
      <c r="AF90" s="160"/>
    </row>
    <row r="91" spans="2:34" x14ac:dyDescent="0.25">
      <c r="B91" s="160"/>
      <c r="C91" s="160"/>
      <c r="D91" s="160"/>
      <c r="E91" s="160"/>
      <c r="F91" s="160"/>
      <c r="G91" s="160"/>
      <c r="H91" s="160"/>
      <c r="I91" s="160"/>
      <c r="J91" s="160"/>
      <c r="K91" s="160"/>
      <c r="L91" s="160"/>
      <c r="M91" s="160"/>
      <c r="N91" s="160"/>
      <c r="O91" s="160"/>
      <c r="P91" s="160"/>
      <c r="Q91" s="160"/>
      <c r="R91" s="160"/>
      <c r="S91" s="160"/>
      <c r="T91" s="160"/>
      <c r="U91" s="160"/>
      <c r="V91" s="160"/>
      <c r="W91" s="160"/>
      <c r="X91" s="160"/>
      <c r="Y91" s="160"/>
      <c r="Z91" s="160"/>
      <c r="AA91" s="160"/>
      <c r="AB91" s="160"/>
      <c r="AC91" s="160"/>
      <c r="AD91" s="160"/>
      <c r="AE91" s="160"/>
      <c r="AF91" s="160"/>
    </row>
    <row r="92" spans="2:34" x14ac:dyDescent="0.2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row>
    <row r="93" spans="2:34" x14ac:dyDescent="0.2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row>
    <row r="94" spans="2:34" x14ac:dyDescent="0.2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row>
    <row r="95" spans="2:34" x14ac:dyDescent="0.2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row>
    <row r="96" spans="2:34" x14ac:dyDescent="0.2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row>
    <row r="97" spans="2:32" x14ac:dyDescent="0.2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row>
    <row r="98" spans="2:32" x14ac:dyDescent="0.2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row>
    <row r="99" spans="2:32" x14ac:dyDescent="0.2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row>
    <row r="100" spans="2:32" x14ac:dyDescent="0.2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row>
    <row r="101" spans="2:32" x14ac:dyDescent="0.2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row>
    <row r="102" spans="2:32" x14ac:dyDescent="0.2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row>
  </sheetData>
  <sheetProtection algorithmName="SHA-512" hashValue="At4XdEn1qlMxKZNtkg1TAuYqY0Op7sy41Zl4i2Q6Gc2p58UAjPWq0RRcvM9Ca76qlw8gYN6XmfwYBEV3o9zmuw==" saltValue="cT01/UiJfsCoOiX4nIyiUQ==" spinCount="100000" sheet="1" objects="1" scenarios="1" selectLockedCells="1"/>
  <mergeCells count="172">
    <mergeCell ref="B6:AF6"/>
    <mergeCell ref="G8:P8"/>
    <mergeCell ref="T8:AF8"/>
    <mergeCell ref="L9:AF9"/>
    <mergeCell ref="H11:P11"/>
    <mergeCell ref="B15:AF15"/>
    <mergeCell ref="B23:AF23"/>
    <mergeCell ref="AD71:AF71"/>
    <mergeCell ref="AD72:AF72"/>
    <mergeCell ref="AD59:AF59"/>
    <mergeCell ref="AD60:AF60"/>
    <mergeCell ref="AD61:AF61"/>
    <mergeCell ref="AD62:AF62"/>
    <mergeCell ref="AD63:AF63"/>
    <mergeCell ref="AD64:AF64"/>
    <mergeCell ref="AD53:AF53"/>
    <mergeCell ref="AD54:AF54"/>
    <mergeCell ref="AD55:AF55"/>
    <mergeCell ref="AD56:AF56"/>
    <mergeCell ref="AD57:AF57"/>
    <mergeCell ref="AD58:AF58"/>
    <mergeCell ref="F59:I61"/>
    <mergeCell ref="B59:E61"/>
    <mergeCell ref="J65:AC65"/>
    <mergeCell ref="AD73:AF73"/>
    <mergeCell ref="AD74:AF74"/>
    <mergeCell ref="AD75:AF75"/>
    <mergeCell ref="AD76:AF76"/>
    <mergeCell ref="AD65:AF65"/>
    <mergeCell ref="AD66:AF66"/>
    <mergeCell ref="AD67:AF67"/>
    <mergeCell ref="AD68:AF68"/>
    <mergeCell ref="AD69:AF69"/>
    <mergeCell ref="AD70:AF70"/>
    <mergeCell ref="B90:AF91"/>
    <mergeCell ref="AD83:AF83"/>
    <mergeCell ref="AD84:AF84"/>
    <mergeCell ref="AD85:AF85"/>
    <mergeCell ref="AD86:AF86"/>
    <mergeCell ref="AD87:AF87"/>
    <mergeCell ref="AD88:AF88"/>
    <mergeCell ref="AD77:AF77"/>
    <mergeCell ref="AD78:AF78"/>
    <mergeCell ref="AD79:AF79"/>
    <mergeCell ref="AD80:AF80"/>
    <mergeCell ref="AD81:AF81"/>
    <mergeCell ref="AD82:AF82"/>
    <mergeCell ref="J88:AC88"/>
    <mergeCell ref="F62:I77"/>
    <mergeCell ref="B62:E77"/>
    <mergeCell ref="F78:I88"/>
    <mergeCell ref="B78:E88"/>
    <mergeCell ref="J82:AC82"/>
    <mergeCell ref="J83:AC83"/>
    <mergeCell ref="J84:AC84"/>
    <mergeCell ref="J85:AC85"/>
    <mergeCell ref="J86:AC86"/>
    <mergeCell ref="J87:AC87"/>
    <mergeCell ref="J76:AC76"/>
    <mergeCell ref="J78:AC78"/>
    <mergeCell ref="J79:AC79"/>
    <mergeCell ref="J80:AC80"/>
    <mergeCell ref="J81:AC81"/>
    <mergeCell ref="J71:AC71"/>
    <mergeCell ref="J72:AC72"/>
    <mergeCell ref="J73:AC73"/>
    <mergeCell ref="J74:AC74"/>
    <mergeCell ref="J75:AC75"/>
    <mergeCell ref="J66:AC66"/>
    <mergeCell ref="J67:AC67"/>
    <mergeCell ref="J68:AC68"/>
    <mergeCell ref="J69:AC69"/>
    <mergeCell ref="J70:AC70"/>
    <mergeCell ref="J59:AC59"/>
    <mergeCell ref="J60:AC60"/>
    <mergeCell ref="J61:AC61"/>
    <mergeCell ref="J62:AC62"/>
    <mergeCell ref="J63:AC63"/>
    <mergeCell ref="J64:AC64"/>
    <mergeCell ref="J55:AC55"/>
    <mergeCell ref="J56:AC56"/>
    <mergeCell ref="J57:AC57"/>
    <mergeCell ref="J58:AC58"/>
    <mergeCell ref="G45:AF46"/>
    <mergeCell ref="G47:AF48"/>
    <mergeCell ref="G49:AF50"/>
    <mergeCell ref="F53:I58"/>
    <mergeCell ref="B53:E58"/>
    <mergeCell ref="L16:M16"/>
    <mergeCell ref="L17:M17"/>
    <mergeCell ref="L18:M18"/>
    <mergeCell ref="O10:S10"/>
    <mergeCell ref="B11:G11"/>
    <mergeCell ref="Q11:U11"/>
    <mergeCell ref="D45:F46"/>
    <mergeCell ref="J53:AC53"/>
    <mergeCell ref="J54:AC54"/>
    <mergeCell ref="B40:P40"/>
    <mergeCell ref="Q40:AF40"/>
    <mergeCell ref="B41:P41"/>
    <mergeCell ref="Q41:AF41"/>
    <mergeCell ref="B34:AF34"/>
    <mergeCell ref="B38:AF38"/>
    <mergeCell ref="B35:P35"/>
    <mergeCell ref="B36:P36"/>
    <mergeCell ref="B37:P37"/>
    <mergeCell ref="Q35:AF35"/>
    <mergeCell ref="Q36:AF36"/>
    <mergeCell ref="Q37:AF37"/>
    <mergeCell ref="B39:P39"/>
    <mergeCell ref="Q39:AF39"/>
    <mergeCell ref="S24:AA24"/>
    <mergeCell ref="C19:I19"/>
    <mergeCell ref="Y25:AA25"/>
    <mergeCell ref="N25:P25"/>
    <mergeCell ref="L19:M19"/>
    <mergeCell ref="AB17:AC17"/>
    <mergeCell ref="AB18:AC18"/>
    <mergeCell ref="AB19:AC19"/>
    <mergeCell ref="J19:K19"/>
    <mergeCell ref="C24:K24"/>
    <mergeCell ref="Z17:AA17"/>
    <mergeCell ref="Z18:AA18"/>
    <mergeCell ref="Z19:AA19"/>
    <mergeCell ref="AD24:AE24"/>
    <mergeCell ref="V11:AF11"/>
    <mergeCell ref="X10:AF10"/>
    <mergeCell ref="C25:E25"/>
    <mergeCell ref="R30:V30"/>
    <mergeCell ref="B5:AF5"/>
    <mergeCell ref="C18:I18"/>
    <mergeCell ref="C17:I17"/>
    <mergeCell ref="C16:I16"/>
    <mergeCell ref="Q25:R25"/>
    <mergeCell ref="S25:T25"/>
    <mergeCell ref="F25:G25"/>
    <mergeCell ref="H25:I25"/>
    <mergeCell ref="AB25:AC25"/>
    <mergeCell ref="AD25:AE25"/>
    <mergeCell ref="L24:M24"/>
    <mergeCell ref="N24:O24"/>
    <mergeCell ref="S17:Y17"/>
    <mergeCell ref="S18:Y18"/>
    <mergeCell ref="S19:Y19"/>
    <mergeCell ref="J16:K16"/>
    <mergeCell ref="J17:K17"/>
    <mergeCell ref="J18:K18"/>
    <mergeCell ref="U10:W10"/>
    <mergeCell ref="L30:O30"/>
    <mergeCell ref="B1:Z4"/>
    <mergeCell ref="B8:F8"/>
    <mergeCell ref="R8:S8"/>
    <mergeCell ref="B9:K9"/>
    <mergeCell ref="B10:D10"/>
    <mergeCell ref="E10:I10"/>
    <mergeCell ref="L10:N10"/>
    <mergeCell ref="J77:AC77"/>
    <mergeCell ref="B44:AF44"/>
    <mergeCell ref="B52:E52"/>
    <mergeCell ref="F52:I52"/>
    <mergeCell ref="J52:AC52"/>
    <mergeCell ref="AD52:AF52"/>
    <mergeCell ref="B45:C46"/>
    <mergeCell ref="B47:C48"/>
    <mergeCell ref="B49:C50"/>
    <mergeCell ref="D49:F50"/>
    <mergeCell ref="D47:F48"/>
    <mergeCell ref="C29:I29"/>
    <mergeCell ref="L29:N29"/>
    <mergeCell ref="S29:U29"/>
    <mergeCell ref="W30:AB30"/>
    <mergeCell ref="AB24:AC24"/>
  </mergeCells>
  <dataValidations count="1">
    <dataValidation type="whole" operator="greaterThanOrEqual" allowBlank="1" showInputMessage="1" showErrorMessage="1" sqref="L16:M19 AB17:AC19 N24:O24 H25:I25 S25:T25 AD24:AE25">
      <formula1>0</formula1>
    </dataValidation>
  </dataValidations>
  <printOptions horizontalCentered="1"/>
  <pageMargins left="0.23622047244094491" right="0.23622047244094491" top="0.31" bottom="0.74803149606299213" header="0.31496062992125984" footer="0.31496062992125984"/>
  <pageSetup scale="70" fitToHeight="0" orientation="portrait" r:id="rId1"/>
  <rowBreaks count="1" manualBreakCount="1">
    <brk id="58" min="1" max="31" man="1"/>
  </rowBreaks>
  <colBreaks count="1" manualBreakCount="1">
    <brk id="32" max="1048575" man="1"/>
  </colBreaks>
  <drawing r:id="rId2"/>
  <extLst>
    <ext xmlns:x14="http://schemas.microsoft.com/office/spreadsheetml/2009/9/main" uri="{78C0D931-6437-407d-A8EE-F0AAD7539E65}">
      <x14:conditionalFormattings>
        <x14:conditionalFormatting xmlns:xm="http://schemas.microsoft.com/office/excel/2006/main">
          <x14:cfRule type="cellIs" priority="17" operator="equal" id="{38885A9D-8F18-4732-B698-8852901571B1}">
            <xm:f>LISTAS!$B$28</xm:f>
            <x14:dxf>
              <font>
                <b/>
                <i val="0"/>
                <color theme="6" tint="-0.499984740745262"/>
              </font>
              <fill>
                <patternFill>
                  <bgColor theme="6" tint="0.39994506668294322"/>
                </patternFill>
              </fill>
            </x14:dxf>
          </x14:cfRule>
          <xm:sqref>B90:AF91</xm:sqref>
        </x14:conditionalFormatting>
        <x14:conditionalFormatting xmlns:xm="http://schemas.microsoft.com/office/excel/2006/main">
          <x14:cfRule type="cellIs" priority="18" operator="equal" id="{53536D49-A429-4BF9-B11C-03D234B7EB4D}">
            <xm:f>LISTAS!$B$23</xm:f>
            <x14:dxf>
              <font>
                <b/>
                <i val="0"/>
                <color theme="5" tint="0.79998168889431442"/>
              </font>
              <fill>
                <patternFill>
                  <bgColor rgb="FFFF0000"/>
                </patternFill>
              </fill>
            </x14:dxf>
          </x14:cfRule>
          <x14:cfRule type="cellIs" priority="19" operator="equal" id="{DBC82F8E-D532-495C-A338-401F8CCC37E6}">
            <xm:f>LISTAS!$B$22</xm:f>
            <x14:dxf>
              <font>
                <b/>
                <i val="0"/>
                <color theme="9" tint="-0.24994659260841701"/>
              </font>
              <fill>
                <patternFill>
                  <bgColor rgb="FFFFFF00"/>
                </patternFill>
              </fill>
            </x14:dxf>
          </x14:cfRule>
          <x14:cfRule type="cellIs" priority="20" operator="equal" id="{C379A730-D01C-4822-9B9C-07A15DB4C97D}">
            <xm:f>LISTAS!$B$21</xm:f>
            <x14:dxf>
              <font>
                <b/>
                <i val="0"/>
                <color theme="6" tint="-0.499984740745262"/>
              </font>
              <fill>
                <patternFill>
                  <bgColor rgb="FF92D050"/>
                </patternFill>
              </fill>
            </x14:dxf>
          </x14:cfRule>
          <xm:sqref>AD53:AF88</xm:sqref>
        </x14:conditionalFormatting>
        <x14:conditionalFormatting xmlns:xm="http://schemas.microsoft.com/office/excel/2006/main">
          <x14:cfRule type="cellIs" priority="15" operator="equal" id="{2238233B-75EC-4038-9E53-7D4770CA321A}">
            <xm:f>LISTAS!$B$26</xm:f>
            <x14:dxf>
              <font>
                <b/>
                <i val="0"/>
                <color theme="6" tint="-0.499984740745262"/>
              </font>
              <fill>
                <patternFill>
                  <bgColor theme="6" tint="0.59996337778862885"/>
                </patternFill>
              </fill>
            </x14:dxf>
          </x14:cfRule>
          <x14:cfRule type="cellIs" priority="16" operator="equal" id="{21FFE819-79EC-4BB2-9603-FDFBDDAF5EB5}">
            <xm:f>LISTAS!$B$25</xm:f>
            <x14:dxf>
              <font>
                <b/>
                <i val="0"/>
                <color theme="5" tint="-0.499984740745262"/>
              </font>
              <fill>
                <patternFill>
                  <bgColor theme="5" tint="0.59996337778862885"/>
                </patternFill>
              </fill>
            </x14:dxf>
          </x14:cfRule>
          <xm:sqref>B16:B19 R17:R19 B24:B25 M25 X25</xm:sqref>
        </x14:conditionalFormatting>
        <x14:conditionalFormatting xmlns:xm="http://schemas.microsoft.com/office/excel/2006/main">
          <x14:cfRule type="cellIs" priority="9" operator="equal" id="{32C79736-88A9-4559-9006-2007A1016DAE}">
            <xm:f>LISTAS!$B$26</xm:f>
            <x14:dxf>
              <font>
                <b/>
                <i val="0"/>
                <color theme="6" tint="-0.499984740745262"/>
              </font>
              <fill>
                <patternFill>
                  <bgColor theme="6" tint="0.59996337778862885"/>
                </patternFill>
              </fill>
            </x14:dxf>
          </x14:cfRule>
          <x14:cfRule type="cellIs" priority="10" operator="equal" id="{15A50EE4-3EE7-468B-AF48-DC14726A47A5}">
            <xm:f>LISTAS!$B$25</xm:f>
            <x14:dxf>
              <font>
                <b/>
                <i val="0"/>
                <color theme="5" tint="-0.499984740745262"/>
              </font>
              <fill>
                <patternFill>
                  <bgColor theme="5" tint="0.59996337778862885"/>
                </patternFill>
              </fill>
            </x14:dxf>
          </x14:cfRule>
          <xm:sqref>B29</xm:sqref>
        </x14:conditionalFormatting>
        <x14:conditionalFormatting xmlns:xm="http://schemas.microsoft.com/office/excel/2006/main">
          <x14:cfRule type="cellIs" priority="11" operator="equal" id="{3416ECE1-45F1-49F7-BE9C-1691419ECD92}">
            <xm:f>LISTAS!$B$26</xm:f>
            <x14:dxf>
              <font>
                <b/>
                <i val="0"/>
                <color theme="6" tint="-0.499984740745262"/>
              </font>
              <fill>
                <patternFill>
                  <bgColor theme="6" tint="0.59996337778862885"/>
                </patternFill>
              </fill>
            </x14:dxf>
          </x14:cfRule>
          <x14:cfRule type="cellIs" priority="12" operator="equal" id="{07636C95-7B0F-438A-96AE-F3FCF4814972}">
            <xm:f>LISTAS!$B$25</xm:f>
            <x14:dxf>
              <font>
                <b/>
                <i val="0"/>
                <color theme="5" tint="-0.499984740745262"/>
              </font>
              <fill>
                <patternFill>
                  <bgColor theme="5" tint="0.59996337778862885"/>
                </patternFill>
              </fill>
            </x14:dxf>
          </x14:cfRule>
          <xm:sqref>R24</xm:sqref>
        </x14:conditionalFormatting>
        <x14:conditionalFormatting xmlns:xm="http://schemas.microsoft.com/office/excel/2006/main">
          <x14:cfRule type="cellIs" priority="7" operator="equal" id="{8B901BD2-24FD-4886-92C5-0CB640D55887}">
            <xm:f>LISTAS!$B$26</xm:f>
            <x14:dxf>
              <font>
                <b/>
                <i val="0"/>
                <color theme="6" tint="-0.499984740745262"/>
              </font>
              <fill>
                <patternFill>
                  <bgColor theme="6" tint="0.59996337778862885"/>
                </patternFill>
              </fill>
            </x14:dxf>
          </x14:cfRule>
          <x14:cfRule type="cellIs" priority="8" operator="equal" id="{2418A0B7-148A-4AC9-A72E-325F10785F7C}">
            <xm:f>LISTAS!$B$25</xm:f>
            <x14:dxf>
              <font>
                <b/>
                <i val="0"/>
                <color theme="5" tint="-0.499984740745262"/>
              </font>
              <fill>
                <patternFill>
                  <bgColor theme="5" tint="0.59996337778862885"/>
                </patternFill>
              </fill>
            </x14:dxf>
          </x14:cfRule>
          <xm:sqref>K29</xm:sqref>
        </x14:conditionalFormatting>
        <x14:conditionalFormatting xmlns:xm="http://schemas.microsoft.com/office/excel/2006/main">
          <x14:cfRule type="cellIs" priority="5" operator="equal" id="{88BD65EB-24B4-4C3A-B36F-17044866EC49}">
            <xm:f>LISTAS!$B$26</xm:f>
            <x14:dxf>
              <font>
                <b/>
                <i val="0"/>
                <color theme="6" tint="-0.499984740745262"/>
              </font>
              <fill>
                <patternFill>
                  <bgColor theme="6" tint="0.59996337778862885"/>
                </patternFill>
              </fill>
            </x14:dxf>
          </x14:cfRule>
          <x14:cfRule type="cellIs" priority="6" operator="equal" id="{0DF4FF4A-0E0F-473B-9B6A-43E43D896B02}">
            <xm:f>LISTAS!$B$25</xm:f>
            <x14:dxf>
              <font>
                <b/>
                <i val="0"/>
                <color theme="5" tint="-0.499984740745262"/>
              </font>
              <fill>
                <patternFill>
                  <bgColor theme="5" tint="0.59996337778862885"/>
                </patternFill>
              </fill>
            </x14:dxf>
          </x14:cfRule>
          <xm:sqref>K30</xm:sqref>
        </x14:conditionalFormatting>
        <x14:conditionalFormatting xmlns:xm="http://schemas.microsoft.com/office/excel/2006/main">
          <x14:cfRule type="cellIs" priority="3" operator="equal" id="{3B6A327E-E16C-4416-87A5-3D70998BE5DE}">
            <xm:f>LISTAS!$B$26</xm:f>
            <x14:dxf>
              <font>
                <b/>
                <i val="0"/>
                <color theme="6" tint="-0.499984740745262"/>
              </font>
              <fill>
                <patternFill>
                  <bgColor theme="6" tint="0.59996337778862885"/>
                </patternFill>
              </fill>
            </x14:dxf>
          </x14:cfRule>
          <x14:cfRule type="cellIs" priority="4" operator="equal" id="{ADAD0EFE-8438-4817-8AC5-8CE9C2479651}">
            <xm:f>LISTAS!$B$25</xm:f>
            <x14:dxf>
              <font>
                <b/>
                <i val="0"/>
                <color theme="5" tint="-0.499984740745262"/>
              </font>
              <fill>
                <patternFill>
                  <bgColor theme="5" tint="0.59996337778862885"/>
                </patternFill>
              </fill>
            </x14:dxf>
          </x14:cfRule>
          <xm:sqref>R29</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14:formula1>
            <xm:f>LISTAS!$B$2:$B$5</xm:f>
          </x14:formula1>
          <xm:sqref>E10:I10</xm:sqref>
        </x14:dataValidation>
        <x14:dataValidation type="list" allowBlank="1" showInputMessage="1" showErrorMessage="1">
          <x14:formula1>
            <xm:f>LISTAS!$B$7:$B$9</xm:f>
          </x14:formula1>
          <xm:sqref>O10:S10</xm:sqref>
        </x14:dataValidation>
        <x14:dataValidation type="list" allowBlank="1" showInputMessage="1" showErrorMessage="1">
          <x14:formula1>
            <xm:f>LISTAS!$B$11:$B$12</xm:f>
          </x14:formula1>
          <xm:sqref>V11</xm:sqref>
        </x14:dataValidation>
        <x14:dataValidation type="list" allowBlank="1" showInputMessage="1" showErrorMessage="1">
          <x14:formula1>
            <xm:f>LISTAS!$B$21:$B$23</xm:f>
          </x14:formula1>
          <xm:sqref>AD53:AF88</xm:sqref>
        </x14:dataValidation>
        <x14:dataValidation type="list" allowBlank="1" showInputMessage="1" showErrorMessage="1">
          <x14:formula1>
            <xm:f>LISTAS!$B$25:$B$26</xm:f>
          </x14:formula1>
          <xm:sqref>R17:R19 B16:B19 B24:B25 R24 B29 X25 M25 K29:K30 R29</xm:sqref>
        </x14:dataValidation>
        <x14:dataValidation type="list" allowBlank="1" showInputMessage="1" showErrorMessage="1">
          <x14:formula1>
            <xm:f>LISTAS!$F$3:$F$51</xm:f>
          </x14:formula1>
          <xm:sqref>T8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8" tint="0.39997558519241921"/>
    <pageSetUpPr fitToPage="1"/>
  </sheetPr>
  <dimension ref="A1:AD32"/>
  <sheetViews>
    <sheetView showGridLines="0" zoomScale="70" zoomScaleNormal="70" workbookViewId="0">
      <selection activeCell="AE4" sqref="AE4"/>
    </sheetView>
  </sheetViews>
  <sheetFormatPr defaultColWidth="5.7109375" defaultRowHeight="15" x14ac:dyDescent="0.25"/>
  <sheetData>
    <row r="1" spans="1:30" ht="15.75" customHeight="1" x14ac:dyDescent="0.25">
      <c r="A1" s="179" t="str">
        <f>VLOOKUP("I001",TLang[[Clave]:[pt]],LANG!$A$1)</f>
        <v>Lista de verificación de alistamiento para la respuesta al COVID-19 en Servicios de Emergencias Médicas Prehospitalarias</v>
      </c>
      <c r="B1" s="179"/>
      <c r="C1" s="179"/>
      <c r="D1" s="179"/>
      <c r="E1" s="179"/>
      <c r="F1" s="179"/>
      <c r="G1" s="179"/>
      <c r="H1" s="179"/>
      <c r="I1" s="179"/>
      <c r="J1" s="179"/>
      <c r="K1" s="179"/>
      <c r="L1" s="179"/>
      <c r="M1" s="179"/>
      <c r="N1" s="179"/>
      <c r="O1" s="179"/>
      <c r="P1" s="179"/>
      <c r="Q1" s="179"/>
      <c r="R1" s="179"/>
      <c r="S1" s="179"/>
      <c r="T1" s="179"/>
      <c r="U1" s="179"/>
      <c r="V1" s="179"/>
      <c r="W1" s="179"/>
      <c r="X1" s="108"/>
      <c r="Y1" s="108"/>
      <c r="Z1" s="108"/>
      <c r="AA1" s="108"/>
      <c r="AB1" s="108"/>
      <c r="AC1" s="108"/>
    </row>
    <row r="2" spans="1:30" ht="15.75" customHeight="1" x14ac:dyDescent="0.25">
      <c r="A2" s="179"/>
      <c r="B2" s="179"/>
      <c r="C2" s="179"/>
      <c r="D2" s="179"/>
      <c r="E2" s="179"/>
      <c r="F2" s="179"/>
      <c r="G2" s="179"/>
      <c r="H2" s="179"/>
      <c r="I2" s="179"/>
      <c r="J2" s="179"/>
      <c r="K2" s="179"/>
      <c r="L2" s="179"/>
      <c r="M2" s="179"/>
      <c r="N2" s="179"/>
      <c r="O2" s="179"/>
      <c r="P2" s="179"/>
      <c r="Q2" s="179"/>
      <c r="R2" s="179"/>
      <c r="S2" s="179"/>
      <c r="T2" s="179"/>
      <c r="U2" s="179"/>
      <c r="V2" s="179"/>
      <c r="W2" s="179"/>
      <c r="X2" s="108"/>
      <c r="Y2" s="108"/>
      <c r="Z2" s="108"/>
      <c r="AA2" s="108"/>
      <c r="AB2" s="108"/>
      <c r="AC2" s="108"/>
    </row>
    <row r="3" spans="1:30" ht="15.75" customHeight="1" x14ac:dyDescent="0.25">
      <c r="A3" s="179"/>
      <c r="B3" s="179"/>
      <c r="C3" s="179"/>
      <c r="D3" s="179"/>
      <c r="E3" s="179"/>
      <c r="F3" s="179"/>
      <c r="G3" s="179"/>
      <c r="H3" s="179"/>
      <c r="I3" s="179"/>
      <c r="J3" s="179"/>
      <c r="K3" s="179"/>
      <c r="L3" s="179"/>
      <c r="M3" s="179"/>
      <c r="N3" s="179"/>
      <c r="O3" s="179"/>
      <c r="P3" s="179"/>
      <c r="Q3" s="179"/>
      <c r="R3" s="179"/>
      <c r="S3" s="179"/>
      <c r="T3" s="179"/>
      <c r="U3" s="179"/>
      <c r="V3" s="179"/>
      <c r="W3" s="179"/>
      <c r="X3" s="108"/>
      <c r="Y3" s="108"/>
      <c r="Z3" s="108"/>
      <c r="AA3" s="108"/>
      <c r="AB3" s="108"/>
      <c r="AC3" s="108"/>
    </row>
    <row r="4" spans="1:30" ht="15.75" customHeight="1" x14ac:dyDescent="0.25">
      <c r="A4" s="179"/>
      <c r="B4" s="179"/>
      <c r="C4" s="179"/>
      <c r="D4" s="179"/>
      <c r="E4" s="179"/>
      <c r="F4" s="179"/>
      <c r="G4" s="179"/>
      <c r="H4" s="179"/>
      <c r="I4" s="179"/>
      <c r="J4" s="179"/>
      <c r="K4" s="179"/>
      <c r="L4" s="179"/>
      <c r="M4" s="179"/>
      <c r="N4" s="179"/>
      <c r="O4" s="179"/>
      <c r="P4" s="179"/>
      <c r="Q4" s="179"/>
      <c r="R4" s="179"/>
      <c r="S4" s="179"/>
      <c r="T4" s="179"/>
      <c r="U4" s="179"/>
      <c r="V4" s="179"/>
      <c r="W4" s="179"/>
      <c r="X4" s="108"/>
      <c r="Y4" s="108"/>
      <c r="Z4" s="108"/>
      <c r="AA4" s="108"/>
      <c r="AB4" s="108"/>
      <c r="AC4" s="108"/>
    </row>
    <row r="6" spans="1:30" x14ac:dyDescent="0.25">
      <c r="K6" s="178" t="str">
        <f>VLOOKUP("I002",TLang[[Clave]:[pt]],LANG!$A$1)</f>
        <v>% General</v>
      </c>
      <c r="L6" s="178"/>
      <c r="M6" s="178"/>
      <c r="N6" s="178"/>
      <c r="O6" s="178"/>
      <c r="AD6" s="167"/>
    </row>
    <row r="7" spans="1:30" x14ac:dyDescent="0.25">
      <c r="A7" s="168" t="str">
        <f>CHECKLIST!B8</f>
        <v>FECHA EVALUACION:</v>
      </c>
      <c r="B7" s="168"/>
      <c r="C7" s="168"/>
      <c r="D7" s="168"/>
      <c r="E7" s="180" t="str">
        <f>IF(CHECKLIST!G8="","",CHECKLIST!G8)</f>
        <v/>
      </c>
      <c r="F7" s="180"/>
      <c r="G7" s="180"/>
      <c r="H7" s="180"/>
      <c r="I7" s="180"/>
      <c r="K7" s="178"/>
      <c r="L7" s="178"/>
      <c r="M7" s="178"/>
      <c r="N7" s="178"/>
      <c r="O7" s="178"/>
      <c r="AD7" s="167"/>
    </row>
    <row r="8" spans="1:30" x14ac:dyDescent="0.25">
      <c r="A8" s="168" t="str">
        <f>CHECKLIST!R8</f>
        <v>PAIS:</v>
      </c>
      <c r="B8" s="168"/>
      <c r="C8" s="168"/>
      <c r="D8" s="168"/>
      <c r="E8" s="180" t="str">
        <f>IF(CHECKLIST!T8="","",CHECKLIST!T8)</f>
        <v/>
      </c>
      <c r="F8" s="180"/>
      <c r="G8" s="180"/>
      <c r="H8" s="180"/>
      <c r="I8" s="180"/>
      <c r="K8" s="176" t="str">
        <f>IFERROR(DATA!J6,"-")</f>
        <v>-</v>
      </c>
      <c r="L8" s="177"/>
      <c r="M8" s="177"/>
      <c r="N8" s="177"/>
      <c r="O8" s="177"/>
      <c r="AD8" s="167"/>
    </row>
    <row r="9" spans="1:30" x14ac:dyDescent="0.25">
      <c r="A9" s="168" t="str">
        <f>CHECKLIST!B9</f>
        <v>NOMBRE DEL DEPARTAMENTO/ORGANIZACIÓN:</v>
      </c>
      <c r="B9" s="168"/>
      <c r="C9" s="168"/>
      <c r="D9" s="168"/>
      <c r="E9" s="168"/>
      <c r="F9" s="168"/>
      <c r="G9" s="168"/>
      <c r="H9" s="168"/>
      <c r="I9" s="168"/>
      <c r="K9" s="177"/>
      <c r="L9" s="177"/>
      <c r="M9" s="177"/>
      <c r="N9" s="177"/>
      <c r="O9" s="177"/>
      <c r="AD9" s="167"/>
    </row>
    <row r="10" spans="1:30" x14ac:dyDescent="0.25">
      <c r="A10" s="180" t="str">
        <f>IF(CHECKLIST!L9="","",CHECKLIST!L9)</f>
        <v/>
      </c>
      <c r="B10" s="180"/>
      <c r="C10" s="180"/>
      <c r="D10" s="180"/>
      <c r="E10" s="180"/>
      <c r="F10" s="180"/>
      <c r="G10" s="180"/>
      <c r="H10" s="180"/>
      <c r="I10" s="180"/>
      <c r="K10" s="177"/>
      <c r="L10" s="177"/>
      <c r="M10" s="177"/>
      <c r="N10" s="177"/>
      <c r="O10" s="177"/>
      <c r="AD10" s="167"/>
    </row>
    <row r="11" spans="1:30" x14ac:dyDescent="0.25">
      <c r="AD11" s="167"/>
    </row>
    <row r="12" spans="1:30" ht="15.75" x14ac:dyDescent="0.25">
      <c r="A12" s="137" t="str">
        <f>VLOOKUP("I003",TLang[[Clave]:[pt]],LANG!$A$1)</f>
        <v>COMPONENTES</v>
      </c>
      <c r="B12" s="137"/>
      <c r="C12" s="137"/>
      <c r="D12" s="137"/>
      <c r="E12" s="137"/>
      <c r="F12" s="137"/>
      <c r="G12" s="137"/>
      <c r="H12" s="137"/>
      <c r="I12" s="137"/>
      <c r="J12" s="137"/>
      <c r="K12" s="137"/>
      <c r="L12" s="137"/>
      <c r="M12" s="137"/>
      <c r="N12" s="137"/>
      <c r="O12" s="137"/>
      <c r="AD12" s="167"/>
    </row>
    <row r="13" spans="1:30" s="1" customFormat="1" ht="30" customHeight="1" x14ac:dyDescent="0.25">
      <c r="A13" s="172" t="str">
        <f>DATA!G2</f>
        <v>GESTION DE LA LLAMADA</v>
      </c>
      <c r="B13" s="172"/>
      <c r="C13" s="172"/>
      <c r="D13" s="172"/>
      <c r="E13" s="172"/>
      <c r="F13" s="172"/>
      <c r="G13" s="172"/>
      <c r="H13" s="172"/>
      <c r="I13" s="172"/>
      <c r="J13" s="172"/>
      <c r="K13" s="172"/>
      <c r="L13" s="172"/>
      <c r="M13" s="170" t="str">
        <f>IFERROR(DATA!J2,"-")</f>
        <v>-</v>
      </c>
      <c r="N13" s="171"/>
      <c r="O13" s="171"/>
      <c r="AD13" s="167"/>
    </row>
    <row r="14" spans="1:30" s="1" customFormat="1" ht="30" customHeight="1" x14ac:dyDescent="0.25">
      <c r="A14" s="173" t="str">
        <f>DATA!G3</f>
        <v>PRIMER RESPONDIENTE</v>
      </c>
      <c r="B14" s="173"/>
      <c r="C14" s="173"/>
      <c r="D14" s="173"/>
      <c r="E14" s="173"/>
      <c r="F14" s="173"/>
      <c r="G14" s="173"/>
      <c r="H14" s="173"/>
      <c r="I14" s="173"/>
      <c r="J14" s="173"/>
      <c r="K14" s="173"/>
      <c r="L14" s="173"/>
      <c r="M14" s="170" t="str">
        <f>IFERROR(DATA!J3,"-")</f>
        <v>-</v>
      </c>
      <c r="N14" s="171"/>
      <c r="O14" s="171"/>
      <c r="AD14" s="167"/>
    </row>
    <row r="15" spans="1:30" s="1" customFormat="1" ht="30" customHeight="1" x14ac:dyDescent="0.25">
      <c r="A15" s="174" t="str">
        <f>DATA!G4</f>
        <v>TRANSPORTE MÉDICO (INCLUYE PRIMARIO E INTERHOSPITALARIO)</v>
      </c>
      <c r="B15" s="174"/>
      <c r="C15" s="174"/>
      <c r="D15" s="174"/>
      <c r="E15" s="174"/>
      <c r="F15" s="174"/>
      <c r="G15" s="174"/>
      <c r="H15" s="174"/>
      <c r="I15" s="174"/>
      <c r="J15" s="174"/>
      <c r="K15" s="174"/>
      <c r="L15" s="174"/>
      <c r="M15" s="170" t="str">
        <f>IFERROR(DATA!J4,"-")</f>
        <v>-</v>
      </c>
      <c r="N15" s="171"/>
      <c r="O15" s="171"/>
      <c r="AD15" s="167"/>
    </row>
    <row r="16" spans="1:30" s="1" customFormat="1" ht="30" customHeight="1" x14ac:dyDescent="0.25">
      <c r="A16" s="175" t="str">
        <f>DATA!G5</f>
        <v>ADMINISTRATION DEL 911/SEM</v>
      </c>
      <c r="B16" s="175"/>
      <c r="C16" s="175"/>
      <c r="D16" s="175"/>
      <c r="E16" s="175"/>
      <c r="F16" s="175"/>
      <c r="G16" s="175"/>
      <c r="H16" s="175"/>
      <c r="I16" s="175"/>
      <c r="J16" s="175"/>
      <c r="K16" s="175"/>
      <c r="L16" s="175"/>
      <c r="M16" s="170" t="str">
        <f>IFERROR(DATA!J5,"-")</f>
        <v>-</v>
      </c>
      <c r="N16" s="171"/>
      <c r="O16" s="171"/>
      <c r="AD16" s="167"/>
    </row>
    <row r="17" spans="1:30" x14ac:dyDescent="0.25">
      <c r="A17" s="169"/>
      <c r="B17" s="169"/>
      <c r="C17" s="169"/>
      <c r="D17" s="169"/>
      <c r="E17" s="169"/>
      <c r="F17" s="169"/>
      <c r="G17" s="169"/>
      <c r="H17" s="169"/>
      <c r="I17" s="169"/>
      <c r="J17" s="169"/>
      <c r="K17" s="169"/>
      <c r="L17" s="169"/>
      <c r="M17" s="169"/>
      <c r="N17" s="169"/>
      <c r="O17" s="169"/>
      <c r="AD17" s="167"/>
    </row>
    <row r="18" spans="1:30" x14ac:dyDescent="0.25">
      <c r="AD18" s="167"/>
    </row>
    <row r="19" spans="1:30" x14ac:dyDescent="0.25">
      <c r="AD19" s="167"/>
    </row>
    <row r="20" spans="1:30" x14ac:dyDescent="0.25">
      <c r="AD20" s="167"/>
    </row>
    <row r="21" spans="1:30" x14ac:dyDescent="0.25">
      <c r="AD21" s="167"/>
    </row>
    <row r="22" spans="1:30" x14ac:dyDescent="0.25">
      <c r="AD22" s="167"/>
    </row>
    <row r="23" spans="1:30" x14ac:dyDescent="0.25">
      <c r="AD23" s="167"/>
    </row>
    <row r="24" spans="1:30" x14ac:dyDescent="0.25">
      <c r="AD24" s="167"/>
    </row>
    <row r="25" spans="1:30" x14ac:dyDescent="0.25">
      <c r="AD25" s="167"/>
    </row>
    <row r="26" spans="1:30" x14ac:dyDescent="0.25">
      <c r="AD26" s="167"/>
    </row>
    <row r="27" spans="1:30" x14ac:dyDescent="0.25">
      <c r="AD27" s="167"/>
    </row>
    <row r="28" spans="1:30" x14ac:dyDescent="0.25">
      <c r="AD28" s="167"/>
    </row>
    <row r="29" spans="1:30" x14ac:dyDescent="0.25">
      <c r="AD29" s="167"/>
    </row>
    <row r="30" spans="1:30" x14ac:dyDescent="0.25">
      <c r="AD30" s="167"/>
    </row>
    <row r="31" spans="1:30" x14ac:dyDescent="0.25">
      <c r="AD31" s="167"/>
    </row>
    <row r="32" spans="1:30" x14ac:dyDescent="0.25">
      <c r="AD32" s="167"/>
    </row>
  </sheetData>
  <sheetProtection algorithmName="SHA-512" hashValue="w/gN1VVNYMvHPtVEIx+v9qZcMC8Z3p8n74PBxqJxuT4d9aXsFYFrZgF8FAS0Zr5RUvSzS91JGGOzDFtBI7EJwg==" saltValue="1zX0kcwnzRsfpjsMZx5ZUQ==" spinCount="100000" sheet="1" objects="1" scenarios="1" selectLockedCells="1" selectUnlockedCells="1"/>
  <mergeCells count="20">
    <mergeCell ref="A1:W4"/>
    <mergeCell ref="M13:O13"/>
    <mergeCell ref="M14:O14"/>
    <mergeCell ref="A7:D7"/>
    <mergeCell ref="E7:I7"/>
    <mergeCell ref="E8:I8"/>
    <mergeCell ref="A10:I10"/>
    <mergeCell ref="A8:D8"/>
    <mergeCell ref="AD6:AD32"/>
    <mergeCell ref="A9:I9"/>
    <mergeCell ref="A12:O12"/>
    <mergeCell ref="A17:O17"/>
    <mergeCell ref="M15:O15"/>
    <mergeCell ref="M16:O16"/>
    <mergeCell ref="A13:L13"/>
    <mergeCell ref="A14:L14"/>
    <mergeCell ref="A15:L15"/>
    <mergeCell ref="A16:L16"/>
    <mergeCell ref="K8:O10"/>
    <mergeCell ref="K6:O7"/>
  </mergeCells>
  <conditionalFormatting sqref="K8:O10 M13:O16">
    <cfRule type="cellIs" dxfId="14" priority="1" operator="greaterThanOrEqual">
      <formula>0.8</formula>
    </cfRule>
    <cfRule type="cellIs" dxfId="13" priority="2" operator="between">
      <formula>0.501</formula>
      <formula>0.799</formula>
    </cfRule>
    <cfRule type="cellIs" dxfId="12" priority="3" operator="between">
      <formula>0</formula>
      <formula>0.5</formula>
    </cfRule>
  </conditionalFormatting>
  <printOptions horizontalCentered="1" verticalCentered="1"/>
  <pageMargins left="0.23622047244094491" right="0.23622047244094491" top="0.74803149606299213" bottom="0.74803149606299213" header="0.31496062992125984" footer="0.31496062992125984"/>
  <pageSetup scale="7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0" tint="-0.499984740745262"/>
  </sheetPr>
  <dimension ref="A1"/>
  <sheetViews>
    <sheetView workbookViewId="0">
      <selection activeCell="F6" sqref="F6"/>
    </sheetView>
  </sheetViews>
  <sheetFormatPr defaultColWidth="11.42578125" defaultRowHeight="15" x14ac:dyDescent="0.25"/>
  <sheetData/>
  <sheetProtection algorithmName="SHA-512" hashValue="gyNEvCQf/29Yzjx/1VvPN1XnW6XMdBt6sAShCkA/Mro59OlSaeTzbhdIYrsQVgW4K+tnAx+SM1V+YM2CTZUerQ==" saltValue="w49kPuiThZH4Th+JnevVLg==" spinCount="100000" sheet="1" objects="1" scenarios="1" selectLockedCells="1" selectUnlockedCell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0" tint="-0.499984740745262"/>
  </sheetPr>
  <dimension ref="A1:N39"/>
  <sheetViews>
    <sheetView workbookViewId="0">
      <selection sqref="A1:AC3"/>
    </sheetView>
  </sheetViews>
  <sheetFormatPr defaultColWidth="11.42578125" defaultRowHeight="11.25" x14ac:dyDescent="0.2"/>
  <cols>
    <col min="1" max="1" width="3.28515625" style="6" bestFit="1" customWidth="1"/>
    <col min="2" max="2" width="14.28515625" style="6" customWidth="1"/>
    <col min="3" max="3" width="11.42578125" style="6" bestFit="1" customWidth="1"/>
    <col min="4" max="6" width="11.42578125" style="6"/>
    <col min="7" max="7" width="23.7109375" style="6" customWidth="1"/>
    <col min="8" max="8" width="4.28515625" style="6" customWidth="1"/>
    <col min="9" max="9" width="4.42578125" style="6" bestFit="1" customWidth="1"/>
    <col min="10" max="10" width="9.85546875" style="6" customWidth="1"/>
    <col min="11" max="11" width="6.140625" style="6" bestFit="1" customWidth="1"/>
    <col min="12" max="12" width="9.42578125" style="6" bestFit="1" customWidth="1"/>
    <col min="13" max="13" width="8.7109375" style="6" bestFit="1" customWidth="1"/>
    <col min="14" max="16384" width="11.42578125" style="6"/>
  </cols>
  <sheetData>
    <row r="1" spans="1:14" x14ac:dyDescent="0.2">
      <c r="K1" s="6" t="str">
        <f>LISTAS!B21</f>
        <v>CUMPLE</v>
      </c>
      <c r="L1" s="6" t="str">
        <f>LISTAS!B22</f>
        <v>EN PROCESO</v>
      </c>
      <c r="M1" s="6" t="str">
        <f>LISTAS!B23</f>
        <v>NO CUMPLE</v>
      </c>
    </row>
    <row r="2" spans="1:14" x14ac:dyDescent="0.2">
      <c r="A2" s="23">
        <v>1</v>
      </c>
      <c r="B2" s="23">
        <f>CHECKLIST!AD53</f>
        <v>0</v>
      </c>
      <c r="C2" s="6" t="e">
        <f>INDEX(LISTAS!$A$21:$B$23,MATCH(DATA!B2,LISTAS!$B$21:$B$23,0),1)</f>
        <v>#N/A</v>
      </c>
      <c r="G2" s="23" t="str">
        <f>VLOOKUP("H004",TLang[[Clave]:[pt]],LANG!$A$1)</f>
        <v>GESTION DE LA LLAMADA</v>
      </c>
      <c r="H2" s="23">
        <v>6</v>
      </c>
      <c r="I2" s="23" t="e">
        <f>SUM($C$2:$C$7)</f>
        <v>#N/A</v>
      </c>
      <c r="J2" s="31" t="e">
        <f>I2/H2</f>
        <v>#N/A</v>
      </c>
      <c r="K2" s="23">
        <f>COUNTIF($B$2:$B$7,K$1)</f>
        <v>0</v>
      </c>
      <c r="L2" s="23">
        <f t="shared" ref="L2:M2" si="0">COUNTIF($B$2:$B$7,L$1)</f>
        <v>0</v>
      </c>
      <c r="M2" s="23">
        <f t="shared" si="0"/>
        <v>0</v>
      </c>
      <c r="N2" s="6">
        <f>SUM(K2:M2)</f>
        <v>0</v>
      </c>
    </row>
    <row r="3" spans="1:14" x14ac:dyDescent="0.2">
      <c r="A3" s="23">
        <v>2</v>
      </c>
      <c r="B3" s="23">
        <f>CHECKLIST!AD54</f>
        <v>0</v>
      </c>
      <c r="C3" s="6" t="e">
        <f>INDEX(LISTAS!$A$21:$B$23,MATCH(DATA!B3,LISTAS!$B$21:$B$23,0),1)</f>
        <v>#N/A</v>
      </c>
      <c r="G3" s="24" t="str">
        <f>VLOOKUP("H012",TLang[[Clave]:[pt]],LANG!$A$1)</f>
        <v>PRIMER RESPONDIENTE</v>
      </c>
      <c r="H3" s="24">
        <v>3</v>
      </c>
      <c r="I3" s="24" t="e">
        <f>SUM($C$8:$C$10)</f>
        <v>#N/A</v>
      </c>
      <c r="J3" s="30" t="e">
        <f t="shared" ref="J3:J6" si="1">I3/H3</f>
        <v>#N/A</v>
      </c>
      <c r="K3" s="24">
        <f>COUNTIF($B$8:$B$10,K$1)</f>
        <v>0</v>
      </c>
      <c r="L3" s="24">
        <f t="shared" ref="L3:M3" si="2">COUNTIF($B$8:$B$10,L$1)</f>
        <v>0</v>
      </c>
      <c r="M3" s="24">
        <f t="shared" si="2"/>
        <v>0</v>
      </c>
      <c r="N3" s="6">
        <f t="shared" ref="N3:N5" si="3">SUM(K3:M3)</f>
        <v>0</v>
      </c>
    </row>
    <row r="4" spans="1:14" x14ac:dyDescent="0.2">
      <c r="A4" s="23">
        <v>3</v>
      </c>
      <c r="B4" s="23">
        <f>CHECKLIST!AD55</f>
        <v>0</v>
      </c>
      <c r="C4" s="6" t="e">
        <f>INDEX(LISTAS!$A$21:$B$23,MATCH(DATA!B4,LISTAS!$B$21:$B$23,0),1)</f>
        <v>#N/A</v>
      </c>
      <c r="G4" s="25" t="str">
        <f>VLOOKUP("H017",TLang[[Clave]:[pt]],LANG!$A$1)</f>
        <v>TRANSPORTE MÉDICO (INCLUYE PRIMARIO E INTERHOSPITALARIO)</v>
      </c>
      <c r="H4" s="25">
        <v>16</v>
      </c>
      <c r="I4" s="25" t="e">
        <f>SUM($C$11:$C$26)</f>
        <v>#N/A</v>
      </c>
      <c r="J4" s="29" t="e">
        <f t="shared" si="1"/>
        <v>#N/A</v>
      </c>
      <c r="K4" s="25">
        <f>COUNTIF($B$11:$B$26,K$1)</f>
        <v>0</v>
      </c>
      <c r="L4" s="25">
        <f t="shared" ref="L4:M4" si="4">COUNTIF($B$11:$B$26,L$1)</f>
        <v>0</v>
      </c>
      <c r="M4" s="25">
        <f t="shared" si="4"/>
        <v>0</v>
      </c>
      <c r="N4" s="6">
        <f t="shared" si="3"/>
        <v>0</v>
      </c>
    </row>
    <row r="5" spans="1:14" x14ac:dyDescent="0.2">
      <c r="A5" s="23">
        <v>4</v>
      </c>
      <c r="B5" s="23">
        <f>CHECKLIST!AD56</f>
        <v>0</v>
      </c>
      <c r="C5" s="6" t="e">
        <f>INDEX(LISTAS!$A$21:$B$23,MATCH(DATA!B5,LISTAS!$B$21:$B$23,0),1)</f>
        <v>#N/A</v>
      </c>
      <c r="G5" s="26" t="str">
        <f>VLOOKUP("H035",TLang[[Clave]:[pt]],LANG!$A$1)</f>
        <v>ADMINISTRATION DEL 911/SEM</v>
      </c>
      <c r="H5" s="26">
        <v>11</v>
      </c>
      <c r="I5" s="26" t="e">
        <f>SUM($C$27:$C$37)</f>
        <v>#N/A</v>
      </c>
      <c r="J5" s="28" t="e">
        <f t="shared" si="1"/>
        <v>#N/A</v>
      </c>
      <c r="K5" s="26">
        <f>COUNTIF($B$27:$B$37,K$1)</f>
        <v>0</v>
      </c>
      <c r="L5" s="26">
        <f t="shared" ref="L5:M5" si="5">COUNTIF($B$27:$B$37,L$1)</f>
        <v>0</v>
      </c>
      <c r="M5" s="26">
        <f t="shared" si="5"/>
        <v>0</v>
      </c>
      <c r="N5" s="6">
        <f t="shared" si="3"/>
        <v>0</v>
      </c>
    </row>
    <row r="6" spans="1:14" x14ac:dyDescent="0.2">
      <c r="A6" s="23">
        <v>5</v>
      </c>
      <c r="B6" s="23">
        <f>CHECKLIST!AD57</f>
        <v>0</v>
      </c>
      <c r="C6" s="6" t="e">
        <f>INDEX(LISTAS!$A$21:$B$23,MATCH(DATA!B6,LISTAS!$B$21:$B$23,0),1)</f>
        <v>#N/A</v>
      </c>
      <c r="H6" s="6">
        <f>SUM(H2:H5)</f>
        <v>36</v>
      </c>
      <c r="I6" s="6" t="e">
        <f>SUM(I2:I5)</f>
        <v>#N/A</v>
      </c>
      <c r="J6" s="27" t="e">
        <f t="shared" si="1"/>
        <v>#N/A</v>
      </c>
      <c r="K6" s="6">
        <f>SUM(K2:K5)</f>
        <v>0</v>
      </c>
      <c r="L6" s="6">
        <f t="shared" ref="L6:M6" si="6">SUM(L2:L5)</f>
        <v>0</v>
      </c>
      <c r="M6" s="6">
        <f t="shared" si="6"/>
        <v>0</v>
      </c>
    </row>
    <row r="7" spans="1:14" x14ac:dyDescent="0.2">
      <c r="A7" s="23">
        <v>6</v>
      </c>
      <c r="B7" s="23">
        <f>CHECKLIST!AD58</f>
        <v>0</v>
      </c>
      <c r="C7" s="6" t="e">
        <f>INDEX(LISTAS!$A$21:$B$23,MATCH(DATA!B7,LISTAS!$B$21:$B$23,0),1)</f>
        <v>#N/A</v>
      </c>
    </row>
    <row r="8" spans="1:14" x14ac:dyDescent="0.2">
      <c r="A8" s="24">
        <v>7</v>
      </c>
      <c r="B8" s="24">
        <f>CHECKLIST!AD59</f>
        <v>0</v>
      </c>
      <c r="C8" s="6" t="e">
        <f>INDEX(LISTAS!$A$21:$B$23,MATCH(DATA!B8,LISTAS!$B$21:$B$23,0),1)</f>
        <v>#N/A</v>
      </c>
      <c r="J8" s="57" t="e">
        <f>SUM(J2:J5)</f>
        <v>#N/A</v>
      </c>
    </row>
    <row r="9" spans="1:14" x14ac:dyDescent="0.2">
      <c r="A9" s="24">
        <v>8</v>
      </c>
      <c r="B9" s="24">
        <f>CHECKLIST!AD60</f>
        <v>0</v>
      </c>
      <c r="C9" s="6" t="e">
        <f>INDEX(LISTAS!$A$21:$B$23,MATCH(DATA!B9,LISTAS!$B$21:$B$23,0),1)</f>
        <v>#N/A</v>
      </c>
      <c r="J9" s="27" t="e">
        <f>J8/4</f>
        <v>#N/A</v>
      </c>
    </row>
    <row r="10" spans="1:14" x14ac:dyDescent="0.2">
      <c r="A10" s="24">
        <v>9</v>
      </c>
      <c r="B10" s="24">
        <f>CHECKLIST!AD61</f>
        <v>0</v>
      </c>
      <c r="C10" s="6" t="e">
        <f>INDEX(LISTAS!$A$21:$B$23,MATCH(DATA!B10,LISTAS!$B$21:$B$23,0),1)</f>
        <v>#N/A</v>
      </c>
    </row>
    <row r="11" spans="1:14" x14ac:dyDescent="0.2">
      <c r="A11" s="25">
        <v>10</v>
      </c>
      <c r="B11" s="25">
        <f>CHECKLIST!AD62</f>
        <v>0</v>
      </c>
      <c r="C11" s="6" t="e">
        <f>INDEX(LISTAS!$A$21:$B$23,MATCH(DATA!B11,LISTAS!$B$21:$B$23,0),1)</f>
        <v>#N/A</v>
      </c>
    </row>
    <row r="12" spans="1:14" x14ac:dyDescent="0.2">
      <c r="A12" s="25">
        <v>11</v>
      </c>
      <c r="B12" s="25">
        <f>CHECKLIST!AD63</f>
        <v>0</v>
      </c>
      <c r="C12" s="6" t="e">
        <f>INDEX(LISTAS!$A$21:$B$23,MATCH(DATA!B12,LISTAS!$B$21:$B$23,0),1)</f>
        <v>#N/A</v>
      </c>
    </row>
    <row r="13" spans="1:14" x14ac:dyDescent="0.2">
      <c r="A13" s="25">
        <v>12</v>
      </c>
      <c r="B13" s="25">
        <f>CHECKLIST!AD64</f>
        <v>0</v>
      </c>
      <c r="C13" s="6" t="e">
        <f>INDEX(LISTAS!$A$21:$B$23,MATCH(DATA!B13,LISTAS!$B$21:$B$23,0),1)</f>
        <v>#N/A</v>
      </c>
    </row>
    <row r="14" spans="1:14" x14ac:dyDescent="0.2">
      <c r="A14" s="25">
        <v>13</v>
      </c>
      <c r="B14" s="25">
        <f>CHECKLIST!AD65</f>
        <v>0</v>
      </c>
      <c r="C14" s="6" t="e">
        <f>INDEX(LISTAS!$A$21:$B$23,MATCH(DATA!B14,LISTAS!$B$21:$B$23,0),1)</f>
        <v>#N/A</v>
      </c>
    </row>
    <row r="15" spans="1:14" x14ac:dyDescent="0.2">
      <c r="A15" s="25">
        <v>14</v>
      </c>
      <c r="B15" s="25">
        <f>CHECKLIST!AD66</f>
        <v>0</v>
      </c>
      <c r="C15" s="6" t="e">
        <f>INDEX(LISTAS!$A$21:$B$23,MATCH(DATA!B15,LISTAS!$B$21:$B$23,0),1)</f>
        <v>#N/A</v>
      </c>
    </row>
    <row r="16" spans="1:14" x14ac:dyDescent="0.2">
      <c r="A16" s="25">
        <v>15</v>
      </c>
      <c r="B16" s="25">
        <f>CHECKLIST!AD67</f>
        <v>0</v>
      </c>
      <c r="C16" s="6" t="e">
        <f>INDEX(LISTAS!$A$21:$B$23,MATCH(DATA!B16,LISTAS!$B$21:$B$23,0),1)</f>
        <v>#N/A</v>
      </c>
    </row>
    <row r="17" spans="1:3" x14ac:dyDescent="0.2">
      <c r="A17" s="25">
        <v>16</v>
      </c>
      <c r="B17" s="25">
        <f>CHECKLIST!AD68</f>
        <v>0</v>
      </c>
      <c r="C17" s="6" t="e">
        <f>INDEX(LISTAS!$A$21:$B$23,MATCH(DATA!B17,LISTAS!$B$21:$B$23,0),1)</f>
        <v>#N/A</v>
      </c>
    </row>
    <row r="18" spans="1:3" x14ac:dyDescent="0.2">
      <c r="A18" s="25">
        <v>17</v>
      </c>
      <c r="B18" s="25">
        <f>CHECKLIST!AD69</f>
        <v>0</v>
      </c>
      <c r="C18" s="6" t="e">
        <f>INDEX(LISTAS!$A$21:$B$23,MATCH(DATA!B18,LISTAS!$B$21:$B$23,0),1)</f>
        <v>#N/A</v>
      </c>
    </row>
    <row r="19" spans="1:3" x14ac:dyDescent="0.2">
      <c r="A19" s="25">
        <v>18</v>
      </c>
      <c r="B19" s="25">
        <f>CHECKLIST!AD70</f>
        <v>0</v>
      </c>
      <c r="C19" s="6" t="e">
        <f>INDEX(LISTAS!$A$21:$B$23,MATCH(DATA!B19,LISTAS!$B$21:$B$23,0),1)</f>
        <v>#N/A</v>
      </c>
    </row>
    <row r="20" spans="1:3" x14ac:dyDescent="0.2">
      <c r="A20" s="25">
        <v>19</v>
      </c>
      <c r="B20" s="25">
        <f>CHECKLIST!AD71</f>
        <v>0</v>
      </c>
      <c r="C20" s="6" t="e">
        <f>INDEX(LISTAS!$A$21:$B$23,MATCH(DATA!B20,LISTAS!$B$21:$B$23,0),1)</f>
        <v>#N/A</v>
      </c>
    </row>
    <row r="21" spans="1:3" x14ac:dyDescent="0.2">
      <c r="A21" s="25">
        <v>20</v>
      </c>
      <c r="B21" s="25">
        <f>CHECKLIST!AD72</f>
        <v>0</v>
      </c>
      <c r="C21" s="6" t="e">
        <f>INDEX(LISTAS!$A$21:$B$23,MATCH(DATA!B21,LISTAS!$B$21:$B$23,0),1)</f>
        <v>#N/A</v>
      </c>
    </row>
    <row r="22" spans="1:3" x14ac:dyDescent="0.2">
      <c r="A22" s="25">
        <v>21</v>
      </c>
      <c r="B22" s="25">
        <f>CHECKLIST!AD73</f>
        <v>0</v>
      </c>
      <c r="C22" s="6" t="e">
        <f>INDEX(LISTAS!$A$21:$B$23,MATCH(DATA!B22,LISTAS!$B$21:$B$23,0),1)</f>
        <v>#N/A</v>
      </c>
    </row>
    <row r="23" spans="1:3" x14ac:dyDescent="0.2">
      <c r="A23" s="25">
        <v>22</v>
      </c>
      <c r="B23" s="25">
        <f>CHECKLIST!AD74</f>
        <v>0</v>
      </c>
      <c r="C23" s="6" t="e">
        <f>INDEX(LISTAS!$A$21:$B$23,MATCH(DATA!B23,LISTAS!$B$21:$B$23,0),1)</f>
        <v>#N/A</v>
      </c>
    </row>
    <row r="24" spans="1:3" x14ac:dyDescent="0.2">
      <c r="A24" s="25">
        <v>23</v>
      </c>
      <c r="B24" s="25">
        <f>CHECKLIST!AD75</f>
        <v>0</v>
      </c>
      <c r="C24" s="6" t="e">
        <f>INDEX(LISTAS!$A$21:$B$23,MATCH(DATA!B24,LISTAS!$B$21:$B$23,0),1)</f>
        <v>#N/A</v>
      </c>
    </row>
    <row r="25" spans="1:3" x14ac:dyDescent="0.2">
      <c r="A25" s="25">
        <v>24</v>
      </c>
      <c r="B25" s="25">
        <f>CHECKLIST!AD76</f>
        <v>0</v>
      </c>
      <c r="C25" s="6" t="e">
        <f>INDEX(LISTAS!$A$21:$B$23,MATCH(DATA!B25,LISTAS!$B$21:$B$23,0),1)</f>
        <v>#N/A</v>
      </c>
    </row>
    <row r="26" spans="1:3" x14ac:dyDescent="0.2">
      <c r="A26" s="25">
        <v>25</v>
      </c>
      <c r="B26" s="25">
        <f>CHECKLIST!AD77</f>
        <v>0</v>
      </c>
      <c r="C26" s="6" t="e">
        <f>INDEX(LISTAS!$A$21:$B$23,MATCH(DATA!B26,LISTAS!$B$21:$B$23,0),1)</f>
        <v>#N/A</v>
      </c>
    </row>
    <row r="27" spans="1:3" x14ac:dyDescent="0.2">
      <c r="A27" s="26">
        <v>26</v>
      </c>
      <c r="B27" s="26">
        <f>CHECKLIST!AD78</f>
        <v>0</v>
      </c>
      <c r="C27" s="6" t="e">
        <f>INDEX(LISTAS!$A$21:$B$23,MATCH(DATA!B27,LISTAS!$B$21:$B$23,0),1)</f>
        <v>#N/A</v>
      </c>
    </row>
    <row r="28" spans="1:3" x14ac:dyDescent="0.2">
      <c r="A28" s="26">
        <v>27</v>
      </c>
      <c r="B28" s="26">
        <f>CHECKLIST!AD79</f>
        <v>0</v>
      </c>
      <c r="C28" s="6" t="e">
        <f>INDEX(LISTAS!$A$21:$B$23,MATCH(DATA!B28,LISTAS!$B$21:$B$23,0),1)</f>
        <v>#N/A</v>
      </c>
    </row>
    <row r="29" spans="1:3" x14ac:dyDescent="0.2">
      <c r="A29" s="26">
        <v>28</v>
      </c>
      <c r="B29" s="26">
        <f>CHECKLIST!AD80</f>
        <v>0</v>
      </c>
      <c r="C29" s="6" t="e">
        <f>INDEX(LISTAS!$A$21:$B$23,MATCH(DATA!B29,LISTAS!$B$21:$B$23,0),1)</f>
        <v>#N/A</v>
      </c>
    </row>
    <row r="30" spans="1:3" x14ac:dyDescent="0.2">
      <c r="A30" s="26">
        <v>29</v>
      </c>
      <c r="B30" s="26">
        <f>CHECKLIST!AD81</f>
        <v>0</v>
      </c>
      <c r="C30" s="6" t="e">
        <f>INDEX(LISTAS!$A$21:$B$23,MATCH(DATA!B30,LISTAS!$B$21:$B$23,0),1)</f>
        <v>#N/A</v>
      </c>
    </row>
    <row r="31" spans="1:3" x14ac:dyDescent="0.2">
      <c r="A31" s="26">
        <v>30</v>
      </c>
      <c r="B31" s="26">
        <f>CHECKLIST!AD82</f>
        <v>0</v>
      </c>
      <c r="C31" s="6" t="e">
        <f>INDEX(LISTAS!$A$21:$B$23,MATCH(DATA!B31,LISTAS!$B$21:$B$23,0),1)</f>
        <v>#N/A</v>
      </c>
    </row>
    <row r="32" spans="1:3" x14ac:dyDescent="0.2">
      <c r="A32" s="26">
        <v>31</v>
      </c>
      <c r="B32" s="26">
        <f>CHECKLIST!AD83</f>
        <v>0</v>
      </c>
      <c r="C32" s="6" t="e">
        <f>INDEX(LISTAS!$A$21:$B$23,MATCH(DATA!B32,LISTAS!$B$21:$B$23,0),1)</f>
        <v>#N/A</v>
      </c>
    </row>
    <row r="33" spans="1:3" x14ac:dyDescent="0.2">
      <c r="A33" s="26">
        <v>32</v>
      </c>
      <c r="B33" s="26">
        <f>CHECKLIST!AD84</f>
        <v>0</v>
      </c>
      <c r="C33" s="6" t="e">
        <f>INDEX(LISTAS!$A$21:$B$23,MATCH(DATA!B33,LISTAS!$B$21:$B$23,0),1)</f>
        <v>#N/A</v>
      </c>
    </row>
    <row r="34" spans="1:3" x14ac:dyDescent="0.2">
      <c r="A34" s="26">
        <v>33</v>
      </c>
      <c r="B34" s="26">
        <f>CHECKLIST!AD85</f>
        <v>0</v>
      </c>
      <c r="C34" s="6" t="e">
        <f>INDEX(LISTAS!$A$21:$B$23,MATCH(DATA!B34,LISTAS!$B$21:$B$23,0),1)</f>
        <v>#N/A</v>
      </c>
    </row>
    <row r="35" spans="1:3" x14ac:dyDescent="0.2">
      <c r="A35" s="26">
        <v>34</v>
      </c>
      <c r="B35" s="26">
        <f>CHECKLIST!AD86</f>
        <v>0</v>
      </c>
      <c r="C35" s="6" t="e">
        <f>INDEX(LISTAS!$A$21:$B$23,MATCH(DATA!B35,LISTAS!$B$21:$B$23,0),1)</f>
        <v>#N/A</v>
      </c>
    </row>
    <row r="36" spans="1:3" x14ac:dyDescent="0.2">
      <c r="A36" s="26">
        <v>35</v>
      </c>
      <c r="B36" s="26">
        <f>CHECKLIST!AD87</f>
        <v>0</v>
      </c>
      <c r="C36" s="6" t="e">
        <f>INDEX(LISTAS!$A$21:$B$23,MATCH(DATA!B36,LISTAS!$B$21:$B$23,0),1)</f>
        <v>#N/A</v>
      </c>
    </row>
    <row r="37" spans="1:3" x14ac:dyDescent="0.2">
      <c r="A37" s="26">
        <v>36</v>
      </c>
      <c r="B37" s="26">
        <f>CHECKLIST!AD88</f>
        <v>0</v>
      </c>
      <c r="C37" s="6" t="e">
        <f>INDEX(LISTAS!$A$21:$B$23,MATCH(DATA!B37,LISTAS!$B$21:$B$23,0),1)</f>
        <v>#N/A</v>
      </c>
    </row>
    <row r="38" spans="1:3" x14ac:dyDescent="0.2">
      <c r="C38" s="55" t="e">
        <f>SUM(C2:C37)</f>
        <v>#N/A</v>
      </c>
    </row>
    <row r="39" spans="1:3" x14ac:dyDescent="0.2">
      <c r="C39" s="56" t="e">
        <f>C38/A37</f>
        <v>#N/A</v>
      </c>
    </row>
  </sheetData>
  <sheetProtection algorithmName="SHA-512" hashValue="JKFH3KIeV9sPpVowQlL7xlvDc/7X1z4WvZsUhCQ6aI3XytLpS+iXjl4pDc6dXvVAqkpfCLgxNENLARgfE0t+3w==" saltValue="KYT7J7d/2cHsYmpkoBVCDA=="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tint="-0.499984740745262"/>
  </sheetPr>
  <dimension ref="A1:I51"/>
  <sheetViews>
    <sheetView workbookViewId="0">
      <selection sqref="A1:AC3"/>
    </sheetView>
  </sheetViews>
  <sheetFormatPr defaultColWidth="11.42578125" defaultRowHeight="11.25" x14ac:dyDescent="0.2"/>
  <cols>
    <col min="1" max="1" width="11.42578125" style="6"/>
    <col min="2" max="2" width="25.42578125" style="6" customWidth="1"/>
    <col min="3" max="3" width="11.42578125" style="6"/>
    <col min="4" max="4" width="2.7109375" style="6" bestFit="1" customWidth="1"/>
    <col min="5" max="5" width="28.85546875" style="6" bestFit="1" customWidth="1"/>
    <col min="6" max="6" width="29.7109375" style="6" bestFit="1" customWidth="1"/>
    <col min="7" max="7" width="5.28515625" style="6" bestFit="1" customWidth="1"/>
    <col min="8" max="8" width="23.42578125" style="6" bestFit="1" customWidth="1"/>
    <col min="9" max="9" width="17.42578125" style="6" bestFit="1" customWidth="1"/>
    <col min="10" max="16384" width="11.42578125" style="6"/>
  </cols>
  <sheetData>
    <row r="1" spans="2:9" ht="12" thickBot="1" x14ac:dyDescent="0.25"/>
    <row r="2" spans="2:9" ht="12" thickBot="1" x14ac:dyDescent="0.25">
      <c r="B2" s="7" t="str">
        <f>VLOOKUP("G031",TLang[[Clave]:[pt]],LANG!$A$1)</f>
        <v xml:space="preserve">Gubernamental </v>
      </c>
      <c r="D2" s="20" t="s">
        <v>50</v>
      </c>
      <c r="E2" s="21" t="s">
        <v>51</v>
      </c>
      <c r="F2" s="21" t="s">
        <v>52</v>
      </c>
      <c r="G2" s="21" t="s">
        <v>53</v>
      </c>
      <c r="H2" s="21" t="s">
        <v>54</v>
      </c>
      <c r="I2" s="22" t="s">
        <v>55</v>
      </c>
    </row>
    <row r="3" spans="2:9" x14ac:dyDescent="0.2">
      <c r="B3" s="8" t="str">
        <f>VLOOKUP("G032",TLang[[Clave]:[pt]],LANG!$A$1)</f>
        <v xml:space="preserve">Privado </v>
      </c>
      <c r="D3" s="14">
        <v>1</v>
      </c>
      <c r="E3" s="15" t="s">
        <v>56</v>
      </c>
      <c r="F3" s="15" t="s">
        <v>56</v>
      </c>
      <c r="G3" s="15" t="s">
        <v>57</v>
      </c>
      <c r="H3" s="15" t="s">
        <v>58</v>
      </c>
      <c r="I3" s="16" t="s">
        <v>59</v>
      </c>
    </row>
    <row r="4" spans="2:9" x14ac:dyDescent="0.2">
      <c r="B4" s="8" t="str">
        <f>VLOOKUP("G033",TLang[[Clave]:[pt]],LANG!$A$1)</f>
        <v xml:space="preserve">Voluntario </v>
      </c>
      <c r="D4" s="14">
        <v>2</v>
      </c>
      <c r="E4" s="15" t="s">
        <v>60</v>
      </c>
      <c r="F4" s="15" t="s">
        <v>61</v>
      </c>
      <c r="G4" s="15" t="s">
        <v>62</v>
      </c>
      <c r="H4" s="15" t="s">
        <v>58</v>
      </c>
      <c r="I4" s="16" t="s">
        <v>59</v>
      </c>
    </row>
    <row r="5" spans="2:9" ht="12" thickBot="1" x14ac:dyDescent="0.25">
      <c r="B5" s="9" t="str">
        <f>VLOOKUP("G034",TLang[[Clave]:[pt]],LANG!$A$1)</f>
        <v>Otra</v>
      </c>
      <c r="D5" s="14">
        <v>3</v>
      </c>
      <c r="E5" s="15" t="s">
        <v>63</v>
      </c>
      <c r="F5" s="15" t="s">
        <v>63</v>
      </c>
      <c r="G5" s="15" t="s">
        <v>64</v>
      </c>
      <c r="H5" s="15" t="s">
        <v>65</v>
      </c>
      <c r="I5" s="16" t="s">
        <v>66</v>
      </c>
    </row>
    <row r="6" spans="2:9" ht="12" thickBot="1" x14ac:dyDescent="0.25">
      <c r="D6" s="14">
        <v>4</v>
      </c>
      <c r="E6" s="15" t="s">
        <v>67</v>
      </c>
      <c r="F6" s="15" t="s">
        <v>67</v>
      </c>
      <c r="G6" s="15" t="s">
        <v>68</v>
      </c>
      <c r="H6" s="15" t="s">
        <v>58</v>
      </c>
      <c r="I6" s="16" t="s">
        <v>59</v>
      </c>
    </row>
    <row r="7" spans="2:9" x14ac:dyDescent="0.2">
      <c r="B7" s="7" t="str">
        <f>VLOOKUP("G035",TLang[[Clave]:[pt]],LANG!$A$1)</f>
        <v>Nacional</v>
      </c>
      <c r="D7" s="14">
        <v>5</v>
      </c>
      <c r="E7" s="15" t="s">
        <v>69</v>
      </c>
      <c r="F7" s="15" t="s">
        <v>69</v>
      </c>
      <c r="G7" s="15" t="s">
        <v>70</v>
      </c>
      <c r="H7" s="15" t="s">
        <v>58</v>
      </c>
      <c r="I7" s="16" t="s">
        <v>59</v>
      </c>
    </row>
    <row r="8" spans="2:9" x14ac:dyDescent="0.2">
      <c r="B8" s="8" t="str">
        <f>VLOOKUP("G036",TLang[[Clave]:[pt]],LANG!$A$1)</f>
        <v xml:space="preserve">Estado/Regional/Provincial </v>
      </c>
      <c r="D8" s="14">
        <v>6</v>
      </c>
      <c r="E8" s="15" t="s">
        <v>71</v>
      </c>
      <c r="F8" s="15" t="s">
        <v>71</v>
      </c>
      <c r="G8" s="15" t="s">
        <v>72</v>
      </c>
      <c r="H8" s="15" t="s">
        <v>58</v>
      </c>
      <c r="I8" s="16" t="s">
        <v>73</v>
      </c>
    </row>
    <row r="9" spans="2:9" ht="12" thickBot="1" x14ac:dyDescent="0.25">
      <c r="B9" s="9" t="str">
        <f>VLOOKUP("G037",TLang[[Clave]:[pt]],LANG!$A$1)</f>
        <v xml:space="preserve">Local </v>
      </c>
      <c r="D9" s="14">
        <v>7</v>
      </c>
      <c r="E9" s="15" t="s">
        <v>74</v>
      </c>
      <c r="F9" s="15" t="s">
        <v>74</v>
      </c>
      <c r="G9" s="15" t="s">
        <v>75</v>
      </c>
      <c r="H9" s="15" t="s">
        <v>58</v>
      </c>
      <c r="I9" s="16" t="s">
        <v>76</v>
      </c>
    </row>
    <row r="10" spans="2:9" ht="12" thickBot="1" x14ac:dyDescent="0.25">
      <c r="D10" s="14">
        <v>8</v>
      </c>
      <c r="E10" s="15" t="s">
        <v>77</v>
      </c>
      <c r="F10" s="15" t="s">
        <v>77</v>
      </c>
      <c r="G10" s="15" t="s">
        <v>78</v>
      </c>
      <c r="H10" s="15" t="s">
        <v>65</v>
      </c>
      <c r="I10" s="16" t="s">
        <v>79</v>
      </c>
    </row>
    <row r="11" spans="2:9" x14ac:dyDescent="0.2">
      <c r="B11" s="7" t="str">
        <f>VLOOKUP("G038",TLang[[Clave]:[pt]],LANG!$A$1)</f>
        <v xml:space="preserve">Despacho </v>
      </c>
      <c r="D11" s="14">
        <v>9</v>
      </c>
      <c r="E11" s="15" t="s">
        <v>80</v>
      </c>
      <c r="F11" s="15" t="s">
        <v>81</v>
      </c>
      <c r="G11" s="15" t="s">
        <v>82</v>
      </c>
      <c r="H11" s="15" t="s">
        <v>58</v>
      </c>
      <c r="I11" s="16" t="s">
        <v>59</v>
      </c>
    </row>
    <row r="12" spans="2:9" ht="12" thickBot="1" x14ac:dyDescent="0.25">
      <c r="B12" s="9" t="str">
        <f>VLOOKUP("G039",TLang[[Clave]:[pt]],LANG!$A$1)</f>
        <v>Triage/regulación</v>
      </c>
      <c r="D12" s="14">
        <v>10</v>
      </c>
      <c r="E12" s="15" t="s">
        <v>83</v>
      </c>
      <c r="F12" s="15" t="s">
        <v>83</v>
      </c>
      <c r="G12" s="15" t="s">
        <v>84</v>
      </c>
      <c r="H12" s="15" t="s">
        <v>65</v>
      </c>
      <c r="I12" s="16" t="s">
        <v>85</v>
      </c>
    </row>
    <row r="13" spans="2:9" ht="12" thickBot="1" x14ac:dyDescent="0.25">
      <c r="D13" s="14">
        <v>11</v>
      </c>
      <c r="E13" s="15" t="s">
        <v>86</v>
      </c>
      <c r="F13" s="15" t="s">
        <v>87</v>
      </c>
      <c r="G13" s="15" t="s">
        <v>88</v>
      </c>
      <c r="H13" s="15" t="s">
        <v>58</v>
      </c>
      <c r="I13" s="16" t="s">
        <v>59</v>
      </c>
    </row>
    <row r="14" spans="2:9" x14ac:dyDescent="0.2">
      <c r="B14" s="7" t="str">
        <f>VLOOKUP("G040",TLang[[Clave]:[pt]],LANG!$A$1)</f>
        <v xml:space="preserve">No </v>
      </c>
      <c r="D14" s="14">
        <v>12</v>
      </c>
      <c r="E14" s="15" t="s">
        <v>89</v>
      </c>
      <c r="F14" s="15" t="s">
        <v>89</v>
      </c>
      <c r="G14" s="15" t="s">
        <v>90</v>
      </c>
      <c r="H14" s="15" t="s">
        <v>58</v>
      </c>
      <c r="I14" s="16" t="s">
        <v>76</v>
      </c>
    </row>
    <row r="15" spans="2:9" x14ac:dyDescent="0.2">
      <c r="B15" s="8" t="str">
        <f>VLOOKUP("G041",TLang[[Clave]:[pt]],LANG!$A$1)</f>
        <v xml:space="preserve">Si </v>
      </c>
      <c r="D15" s="14">
        <v>13</v>
      </c>
      <c r="E15" s="15" t="s">
        <v>91</v>
      </c>
      <c r="F15" s="15" t="s">
        <v>92</v>
      </c>
      <c r="G15" s="15" t="s">
        <v>93</v>
      </c>
      <c r="H15" s="15" t="s">
        <v>58</v>
      </c>
      <c r="I15" s="16" t="s">
        <v>59</v>
      </c>
    </row>
    <row r="16" spans="2:9" x14ac:dyDescent="0.2">
      <c r="B16" s="8" t="str">
        <f>VLOOKUP("G042",TLang[[Clave]:[pt]],LANG!$A$1)</f>
        <v xml:space="preserve">Policia </v>
      </c>
      <c r="D16" s="14">
        <v>14</v>
      </c>
      <c r="E16" s="15" t="s">
        <v>94</v>
      </c>
      <c r="F16" s="15" t="s">
        <v>94</v>
      </c>
      <c r="G16" s="15" t="s">
        <v>95</v>
      </c>
      <c r="H16" s="15" t="s">
        <v>65</v>
      </c>
      <c r="I16" s="16" t="s">
        <v>66</v>
      </c>
    </row>
    <row r="17" spans="1:9" x14ac:dyDescent="0.2">
      <c r="B17" s="8" t="str">
        <f>VLOOKUP("G043",TLang[[Clave]:[pt]],LANG!$A$1)</f>
        <v xml:space="preserve">Bomberos </v>
      </c>
      <c r="D17" s="14">
        <v>15</v>
      </c>
      <c r="E17" s="15" t="s">
        <v>96</v>
      </c>
      <c r="F17" s="15" t="s">
        <v>96</v>
      </c>
      <c r="G17" s="15" t="s">
        <v>97</v>
      </c>
      <c r="H17" s="15" t="s">
        <v>65</v>
      </c>
      <c r="I17" s="16" t="s">
        <v>79</v>
      </c>
    </row>
    <row r="18" spans="1:9" x14ac:dyDescent="0.2">
      <c r="B18" s="8" t="str">
        <f>VLOOKUP("G044",TLang[[Clave]:[pt]],LANG!$A$1)</f>
        <v xml:space="preserve">Universidad </v>
      </c>
      <c r="D18" s="14">
        <v>16</v>
      </c>
      <c r="E18" s="15" t="s">
        <v>98</v>
      </c>
      <c r="F18" s="15" t="s">
        <v>99</v>
      </c>
      <c r="G18" s="15" t="s">
        <v>100</v>
      </c>
      <c r="H18" s="15" t="s">
        <v>58</v>
      </c>
      <c r="I18" s="16" t="s">
        <v>73</v>
      </c>
    </row>
    <row r="19" spans="1:9" ht="12" thickBot="1" x14ac:dyDescent="0.25">
      <c r="B19" s="9" t="str">
        <f>VLOOKUP("G045",TLang[[Clave]:[pt]],LANG!$A$1)</f>
        <v xml:space="preserve">Otros Indicar </v>
      </c>
      <c r="D19" s="14">
        <v>17</v>
      </c>
      <c r="E19" s="15" t="s">
        <v>101</v>
      </c>
      <c r="F19" s="15" t="s">
        <v>101</v>
      </c>
      <c r="G19" s="15" t="s">
        <v>102</v>
      </c>
      <c r="H19" s="15" t="s">
        <v>58</v>
      </c>
      <c r="I19" s="16" t="s">
        <v>103</v>
      </c>
    </row>
    <row r="20" spans="1:9" ht="12" thickBot="1" x14ac:dyDescent="0.25">
      <c r="D20" s="14">
        <v>18</v>
      </c>
      <c r="E20" s="15" t="s">
        <v>104</v>
      </c>
      <c r="F20" s="15" t="s">
        <v>104</v>
      </c>
      <c r="G20" s="15" t="s">
        <v>105</v>
      </c>
      <c r="H20" s="15" t="s">
        <v>58</v>
      </c>
      <c r="I20" s="16" t="s">
        <v>59</v>
      </c>
    </row>
    <row r="21" spans="1:9" x14ac:dyDescent="0.2">
      <c r="A21" s="6">
        <v>1</v>
      </c>
      <c r="B21" s="10" t="str">
        <f>VLOOKUP("G046",TLang[[Clave]:[pt]],LANG!$A$1)</f>
        <v>CUMPLE</v>
      </c>
      <c r="C21" s="11"/>
      <c r="D21" s="14">
        <v>19</v>
      </c>
      <c r="E21" s="15" t="s">
        <v>106</v>
      </c>
      <c r="F21" s="15" t="s">
        <v>106</v>
      </c>
      <c r="G21" s="15" t="s">
        <v>107</v>
      </c>
      <c r="H21" s="15" t="s">
        <v>58</v>
      </c>
      <c r="I21" s="16" t="s">
        <v>59</v>
      </c>
    </row>
    <row r="22" spans="1:9" x14ac:dyDescent="0.2">
      <c r="A22" s="6">
        <v>0.5</v>
      </c>
      <c r="B22" s="12" t="str">
        <f>VLOOKUP("G047",TLang[[Clave]:[pt]],LANG!$A$1)</f>
        <v>EN PROCESO</v>
      </c>
      <c r="C22" s="11"/>
      <c r="D22" s="14">
        <v>20</v>
      </c>
      <c r="E22" s="15" t="s">
        <v>108</v>
      </c>
      <c r="F22" s="15" t="s">
        <v>109</v>
      </c>
      <c r="G22" s="15" t="s">
        <v>110</v>
      </c>
      <c r="H22" s="15" t="s">
        <v>58</v>
      </c>
      <c r="I22" s="16" t="s">
        <v>103</v>
      </c>
    </row>
    <row r="23" spans="1:9" ht="12" thickBot="1" x14ac:dyDescent="0.25">
      <c r="A23" s="6">
        <v>0</v>
      </c>
      <c r="B23" s="13" t="str">
        <f>VLOOKUP("G048",TLang[[Clave]:[pt]],LANG!$A$1)</f>
        <v>NO CUMPLE</v>
      </c>
      <c r="C23" s="11"/>
      <c r="D23" s="14">
        <v>21</v>
      </c>
      <c r="E23" s="15" t="s">
        <v>111</v>
      </c>
      <c r="F23" s="15" t="s">
        <v>111</v>
      </c>
      <c r="G23" s="15" t="s">
        <v>112</v>
      </c>
      <c r="H23" s="15" t="s">
        <v>65</v>
      </c>
      <c r="I23" s="16" t="s">
        <v>79</v>
      </c>
    </row>
    <row r="24" spans="1:9" ht="12" thickBot="1" x14ac:dyDescent="0.25">
      <c r="B24" s="11"/>
      <c r="C24" s="11"/>
      <c r="D24" s="14">
        <v>22</v>
      </c>
      <c r="E24" s="15" t="s">
        <v>113</v>
      </c>
      <c r="F24" s="15" t="s">
        <v>114</v>
      </c>
      <c r="G24" s="15" t="s">
        <v>115</v>
      </c>
      <c r="H24" s="15" t="s">
        <v>58</v>
      </c>
      <c r="I24" s="16" t="s">
        <v>73</v>
      </c>
    </row>
    <row r="25" spans="1:9" x14ac:dyDescent="0.2">
      <c r="B25" s="7" t="str">
        <f>VLOOKUP("G040",TLang[[Clave]:[pt]],LANG!$A$1)</f>
        <v xml:space="preserve">No </v>
      </c>
      <c r="C25" s="11"/>
      <c r="D25" s="14">
        <v>23</v>
      </c>
      <c r="E25" s="15" t="s">
        <v>116</v>
      </c>
      <c r="F25" s="15" t="s">
        <v>117</v>
      </c>
      <c r="G25" s="15" t="s">
        <v>118</v>
      </c>
      <c r="H25" s="15" t="s">
        <v>58</v>
      </c>
      <c r="I25" s="16" t="s">
        <v>103</v>
      </c>
    </row>
    <row r="26" spans="1:9" ht="12" thickBot="1" x14ac:dyDescent="0.25">
      <c r="B26" s="9" t="str">
        <f>VLOOKUP("G041",TLang[[Clave]:[pt]],LANG!$A$1)</f>
        <v xml:space="preserve">Si </v>
      </c>
      <c r="D26" s="14">
        <v>24</v>
      </c>
      <c r="E26" s="15" t="s">
        <v>119</v>
      </c>
      <c r="F26" s="15" t="s">
        <v>119</v>
      </c>
      <c r="G26" s="15" t="s">
        <v>120</v>
      </c>
      <c r="H26" s="15" t="s">
        <v>58</v>
      </c>
      <c r="I26" s="16" t="s">
        <v>59</v>
      </c>
    </row>
    <row r="27" spans="1:9" ht="12" thickBot="1" x14ac:dyDescent="0.25">
      <c r="D27" s="14">
        <v>25</v>
      </c>
      <c r="E27" s="15" t="s">
        <v>121</v>
      </c>
      <c r="F27" s="15" t="s">
        <v>121</v>
      </c>
      <c r="G27" s="15" t="s">
        <v>122</v>
      </c>
      <c r="H27" s="15" t="s">
        <v>58</v>
      </c>
      <c r="I27" s="16" t="s">
        <v>103</v>
      </c>
    </row>
    <row r="28" spans="1:9" ht="12" thickBot="1" x14ac:dyDescent="0.25">
      <c r="B28" s="44" t="str">
        <f>VLOOKUP("H048",TLang[[Clave]:[pt]],LANG!$A$1)&amp;0&amp;VLOOKUP("H049",TLang[[Clave]:[pt]],LANG!$A$1)</f>
        <v>Faltan 0 Respuestas</v>
      </c>
      <c r="D28" s="14">
        <v>26</v>
      </c>
      <c r="E28" s="15" t="s">
        <v>123</v>
      </c>
      <c r="F28" s="15" t="s">
        <v>123</v>
      </c>
      <c r="G28" s="15" t="s">
        <v>124</v>
      </c>
      <c r="H28" s="15" t="s">
        <v>58</v>
      </c>
      <c r="I28" s="16" t="s">
        <v>73</v>
      </c>
    </row>
    <row r="29" spans="1:9" x14ac:dyDescent="0.2">
      <c r="D29" s="14">
        <v>27</v>
      </c>
      <c r="E29" s="15" t="s">
        <v>125</v>
      </c>
      <c r="F29" s="15" t="s">
        <v>125</v>
      </c>
      <c r="G29" s="15" t="s">
        <v>126</v>
      </c>
      <c r="H29" s="15" t="s">
        <v>58</v>
      </c>
      <c r="I29" s="16" t="s">
        <v>59</v>
      </c>
    </row>
    <row r="30" spans="1:9" x14ac:dyDescent="0.2">
      <c r="D30" s="14">
        <v>28</v>
      </c>
      <c r="E30" s="15" t="s">
        <v>127</v>
      </c>
      <c r="F30" s="15" t="s">
        <v>127</v>
      </c>
      <c r="G30" s="15" t="s">
        <v>128</v>
      </c>
      <c r="H30" s="15" t="s">
        <v>58</v>
      </c>
      <c r="I30" s="16" t="s">
        <v>103</v>
      </c>
    </row>
    <row r="31" spans="1:9" x14ac:dyDescent="0.2">
      <c r="D31" s="14">
        <v>29</v>
      </c>
      <c r="E31" s="15" t="s">
        <v>129</v>
      </c>
      <c r="F31" s="15" t="s">
        <v>129</v>
      </c>
      <c r="G31" s="15" t="s">
        <v>130</v>
      </c>
      <c r="H31" s="15" t="s">
        <v>58</v>
      </c>
      <c r="I31" s="16" t="s">
        <v>73</v>
      </c>
    </row>
    <row r="32" spans="1:9" x14ac:dyDescent="0.2">
      <c r="D32" s="14">
        <v>30</v>
      </c>
      <c r="E32" s="15" t="s">
        <v>131</v>
      </c>
      <c r="F32" s="15" t="s">
        <v>131</v>
      </c>
      <c r="G32" s="15" t="s">
        <v>132</v>
      </c>
      <c r="H32" s="15" t="s">
        <v>58</v>
      </c>
      <c r="I32" s="16" t="s">
        <v>59</v>
      </c>
    </row>
    <row r="33" spans="4:9" x14ac:dyDescent="0.2">
      <c r="D33" s="14">
        <v>31</v>
      </c>
      <c r="E33" s="15" t="s">
        <v>133</v>
      </c>
      <c r="F33" s="15" t="s">
        <v>133</v>
      </c>
      <c r="G33" s="15" t="s">
        <v>134</v>
      </c>
      <c r="H33" s="15" t="s">
        <v>58</v>
      </c>
      <c r="I33" s="16" t="s">
        <v>103</v>
      </c>
    </row>
    <row r="34" spans="4:9" x14ac:dyDescent="0.2">
      <c r="D34" s="14">
        <v>32</v>
      </c>
      <c r="E34" s="15" t="s">
        <v>135</v>
      </c>
      <c r="F34" s="15" t="s">
        <v>135</v>
      </c>
      <c r="G34" s="15" t="s">
        <v>136</v>
      </c>
      <c r="H34" s="15" t="s">
        <v>58</v>
      </c>
      <c r="I34" s="16" t="s">
        <v>85</v>
      </c>
    </row>
    <row r="35" spans="4:9" x14ac:dyDescent="0.2">
      <c r="D35" s="14">
        <v>33</v>
      </c>
      <c r="E35" s="15" t="s">
        <v>137</v>
      </c>
      <c r="F35" s="15" t="s">
        <v>137</v>
      </c>
      <c r="G35" s="15" t="s">
        <v>138</v>
      </c>
      <c r="H35" s="15" t="s">
        <v>58</v>
      </c>
      <c r="I35" s="16" t="s">
        <v>73</v>
      </c>
    </row>
    <row r="36" spans="4:9" x14ac:dyDescent="0.2">
      <c r="D36" s="14">
        <v>34</v>
      </c>
      <c r="E36" s="15" t="s">
        <v>139</v>
      </c>
      <c r="F36" s="15" t="s">
        <v>139</v>
      </c>
      <c r="G36" s="15" t="s">
        <v>140</v>
      </c>
      <c r="H36" s="15" t="s">
        <v>58</v>
      </c>
      <c r="I36" s="16" t="s">
        <v>73</v>
      </c>
    </row>
    <row r="37" spans="4:9" x14ac:dyDescent="0.2">
      <c r="D37" s="14">
        <v>35</v>
      </c>
      <c r="E37" s="15" t="s">
        <v>141</v>
      </c>
      <c r="F37" s="15" t="s">
        <v>141</v>
      </c>
      <c r="G37" s="15" t="s">
        <v>142</v>
      </c>
      <c r="H37" s="15" t="s">
        <v>65</v>
      </c>
      <c r="I37" s="16" t="s">
        <v>66</v>
      </c>
    </row>
    <row r="38" spans="4:9" x14ac:dyDescent="0.2">
      <c r="D38" s="14">
        <v>36</v>
      </c>
      <c r="E38" s="15" t="s">
        <v>143</v>
      </c>
      <c r="F38" s="15" t="s">
        <v>143</v>
      </c>
      <c r="G38" s="15" t="s">
        <v>144</v>
      </c>
      <c r="H38" s="15" t="s">
        <v>65</v>
      </c>
      <c r="I38" s="16" t="s">
        <v>79</v>
      </c>
    </row>
    <row r="39" spans="4:9" x14ac:dyDescent="0.2">
      <c r="D39" s="14">
        <v>37</v>
      </c>
      <c r="E39" s="15" t="s">
        <v>145</v>
      </c>
      <c r="F39" s="15" t="s">
        <v>146</v>
      </c>
      <c r="G39" s="15" t="s">
        <v>147</v>
      </c>
      <c r="H39" s="15" t="s">
        <v>58</v>
      </c>
      <c r="I39" s="16" t="s">
        <v>103</v>
      </c>
    </row>
    <row r="40" spans="4:9" x14ac:dyDescent="0.2">
      <c r="D40" s="14">
        <v>38</v>
      </c>
      <c r="E40" s="15" t="s">
        <v>148</v>
      </c>
      <c r="F40" s="15" t="s">
        <v>149</v>
      </c>
      <c r="G40" s="15" t="s">
        <v>150</v>
      </c>
      <c r="H40" s="15" t="s">
        <v>58</v>
      </c>
      <c r="I40" s="16" t="s">
        <v>59</v>
      </c>
    </row>
    <row r="41" spans="4:9" x14ac:dyDescent="0.2">
      <c r="D41" s="14">
        <v>39</v>
      </c>
      <c r="E41" s="15" t="s">
        <v>151</v>
      </c>
      <c r="F41" s="15" t="s">
        <v>152</v>
      </c>
      <c r="G41" s="15" t="s">
        <v>153</v>
      </c>
      <c r="H41" s="15" t="s">
        <v>58</v>
      </c>
      <c r="I41" s="16" t="s">
        <v>59</v>
      </c>
    </row>
    <row r="42" spans="4:9" x14ac:dyDescent="0.2">
      <c r="D42" s="14">
        <v>40</v>
      </c>
      <c r="E42" s="15" t="s">
        <v>154</v>
      </c>
      <c r="F42" s="15" t="s">
        <v>155</v>
      </c>
      <c r="G42" s="15" t="s">
        <v>156</v>
      </c>
      <c r="H42" s="15" t="s">
        <v>58</v>
      </c>
      <c r="I42" s="16" t="s">
        <v>103</v>
      </c>
    </row>
    <row r="43" spans="4:9" x14ac:dyDescent="0.2">
      <c r="D43" s="14">
        <v>41</v>
      </c>
      <c r="E43" s="15" t="s">
        <v>157</v>
      </c>
      <c r="F43" s="15" t="s">
        <v>158</v>
      </c>
      <c r="G43" s="15" t="s">
        <v>159</v>
      </c>
      <c r="H43" s="15" t="s">
        <v>58</v>
      </c>
      <c r="I43" s="16" t="s">
        <v>59</v>
      </c>
    </row>
    <row r="44" spans="4:9" x14ac:dyDescent="0.2">
      <c r="D44" s="14">
        <v>42</v>
      </c>
      <c r="E44" s="15" t="s">
        <v>160</v>
      </c>
      <c r="F44" s="15" t="s">
        <v>161</v>
      </c>
      <c r="G44" s="15" t="s">
        <v>162</v>
      </c>
      <c r="H44" s="15" t="s">
        <v>58</v>
      </c>
      <c r="I44" s="16" t="s">
        <v>59</v>
      </c>
    </row>
    <row r="45" spans="4:9" x14ac:dyDescent="0.2">
      <c r="D45" s="14">
        <v>43</v>
      </c>
      <c r="E45" s="15" t="s">
        <v>163</v>
      </c>
      <c r="F45" s="15" t="s">
        <v>163</v>
      </c>
      <c r="G45" s="15" t="s">
        <v>164</v>
      </c>
      <c r="H45" s="15" t="s">
        <v>58</v>
      </c>
      <c r="I45" s="16" t="s">
        <v>59</v>
      </c>
    </row>
    <row r="46" spans="4:9" x14ac:dyDescent="0.2">
      <c r="D46" s="14">
        <v>44</v>
      </c>
      <c r="E46" s="15" t="s">
        <v>165</v>
      </c>
      <c r="F46" s="15" t="s">
        <v>166</v>
      </c>
      <c r="G46" s="15" t="s">
        <v>167</v>
      </c>
      <c r="H46" s="15" t="s">
        <v>58</v>
      </c>
      <c r="I46" s="16" t="s">
        <v>59</v>
      </c>
    </row>
    <row r="47" spans="4:9" x14ac:dyDescent="0.2">
      <c r="D47" s="14">
        <v>45</v>
      </c>
      <c r="E47" s="15" t="s">
        <v>168</v>
      </c>
      <c r="F47" s="15" t="s">
        <v>169</v>
      </c>
      <c r="G47" s="15" t="s">
        <v>170</v>
      </c>
      <c r="H47" s="15" t="s">
        <v>58</v>
      </c>
      <c r="I47" s="16" t="s">
        <v>59</v>
      </c>
    </row>
    <row r="48" spans="4:9" x14ac:dyDescent="0.2">
      <c r="D48" s="14">
        <v>46</v>
      </c>
      <c r="E48" s="15" t="s">
        <v>171</v>
      </c>
      <c r="F48" s="15" t="s">
        <v>172</v>
      </c>
      <c r="G48" s="15" t="s">
        <v>173</v>
      </c>
      <c r="H48" s="15" t="s">
        <v>58</v>
      </c>
      <c r="I48" s="16" t="s">
        <v>76</v>
      </c>
    </row>
    <row r="49" spans="4:9" x14ac:dyDescent="0.2">
      <c r="D49" s="14">
        <v>47</v>
      </c>
      <c r="E49" s="15" t="s">
        <v>174</v>
      </c>
      <c r="F49" s="15" t="s">
        <v>175</v>
      </c>
      <c r="G49" s="15" t="s">
        <v>176</v>
      </c>
      <c r="H49" s="15" t="s">
        <v>58</v>
      </c>
      <c r="I49" s="16" t="s">
        <v>59</v>
      </c>
    </row>
    <row r="50" spans="4:9" x14ac:dyDescent="0.2">
      <c r="D50" s="14">
        <v>48</v>
      </c>
      <c r="E50" s="15" t="s">
        <v>177</v>
      </c>
      <c r="F50" s="15" t="s">
        <v>177</v>
      </c>
      <c r="G50" s="15" t="s">
        <v>178</v>
      </c>
      <c r="H50" s="15" t="s">
        <v>65</v>
      </c>
      <c r="I50" s="16" t="s">
        <v>66</v>
      </c>
    </row>
    <row r="51" spans="4:9" ht="12" thickBot="1" x14ac:dyDescent="0.25">
      <c r="D51" s="17">
        <v>49</v>
      </c>
      <c r="E51" s="18" t="s">
        <v>179</v>
      </c>
      <c r="F51" s="18" t="s">
        <v>179</v>
      </c>
      <c r="G51" s="18" t="s">
        <v>180</v>
      </c>
      <c r="H51" s="18" t="s">
        <v>65</v>
      </c>
      <c r="I51" s="19" t="s">
        <v>79</v>
      </c>
    </row>
  </sheetData>
  <sheetProtection algorithmName="SHA-512" hashValue="8QQuzeFFimJAgpLjqkQAda62XXmXQ0JqYdm1cT/FxBhVD8lk1JVb9n1y6pTUTbD/qKDoq3rFGONg8Zk/TTszLA==" saltValue="fqX7SgKmjVV8ZvK3LruI6Q==" spinCount="100000" sheet="1" objects="1" scenarios="1" selectLockedCells="1" selectUn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tint="-0.499984740745262"/>
  </sheetPr>
  <dimension ref="A1:F176"/>
  <sheetViews>
    <sheetView zoomScale="120" zoomScaleNormal="120" workbookViewId="0">
      <selection activeCell="A36" sqref="A36"/>
    </sheetView>
  </sheetViews>
  <sheetFormatPr defaultColWidth="11.42578125" defaultRowHeight="11.25" x14ac:dyDescent="0.2"/>
  <cols>
    <col min="1" max="1" width="15.42578125" style="34" bestFit="1" customWidth="1"/>
    <col min="2" max="2" width="9.7109375" style="34" customWidth="1"/>
    <col min="3" max="5" width="48.7109375" style="34" customWidth="1"/>
    <col min="6" max="6" width="49.42578125" style="34" customWidth="1"/>
    <col min="7" max="7" width="57.7109375" style="34" customWidth="1"/>
    <col min="8" max="16384" width="11.42578125" style="34"/>
  </cols>
  <sheetData>
    <row r="1" spans="1:6" ht="15.75" x14ac:dyDescent="0.2">
      <c r="A1" s="181">
        <f>VLOOKUP(INSTR!$P$2,Tabla8[],2)</f>
        <v>2</v>
      </c>
      <c r="B1" s="181"/>
      <c r="C1" s="33"/>
    </row>
    <row r="2" spans="1:6" ht="15.75" x14ac:dyDescent="0.2">
      <c r="A2" s="181"/>
      <c r="B2" s="181"/>
      <c r="C2" s="33"/>
    </row>
    <row r="5" spans="1:6" x14ac:dyDescent="0.2">
      <c r="A5" s="34" t="s">
        <v>182</v>
      </c>
      <c r="B5" s="34" t="s">
        <v>183</v>
      </c>
    </row>
    <row r="6" spans="1:6" x14ac:dyDescent="0.2">
      <c r="A6" s="34" t="s">
        <v>184</v>
      </c>
      <c r="B6" s="34">
        <v>3</v>
      </c>
    </row>
    <row r="7" spans="1:6" x14ac:dyDescent="0.2">
      <c r="A7" s="34" t="s">
        <v>185</v>
      </c>
      <c r="B7" s="34">
        <v>2</v>
      </c>
    </row>
    <row r="15" spans="1:6" x14ac:dyDescent="0.2">
      <c r="A15" s="34" t="s">
        <v>186</v>
      </c>
      <c r="B15" s="34" t="s">
        <v>187</v>
      </c>
      <c r="C15" s="34" t="s">
        <v>188</v>
      </c>
      <c r="D15" s="34" t="s">
        <v>189</v>
      </c>
      <c r="E15" s="34" t="s">
        <v>190</v>
      </c>
      <c r="F15" s="34" t="s">
        <v>191</v>
      </c>
    </row>
    <row r="16" spans="1:6" x14ac:dyDescent="0.2">
      <c r="A16" s="35" t="s">
        <v>312</v>
      </c>
      <c r="B16" s="35" t="s">
        <v>192</v>
      </c>
      <c r="C16" s="36" t="s">
        <v>193</v>
      </c>
      <c r="D16" s="36" t="s">
        <v>194</v>
      </c>
      <c r="E16" s="36"/>
      <c r="F16" s="36"/>
    </row>
    <row r="17" spans="1:6" ht="22.5" x14ac:dyDescent="0.2">
      <c r="A17" s="35" t="s">
        <v>312</v>
      </c>
      <c r="B17" s="35" t="s">
        <v>195</v>
      </c>
      <c r="C17" s="36" t="s">
        <v>521</v>
      </c>
      <c r="D17" s="104" t="s">
        <v>519</v>
      </c>
      <c r="E17" s="36"/>
      <c r="F17" s="36"/>
    </row>
    <row r="18" spans="1:6" x14ac:dyDescent="0.2">
      <c r="A18" s="35" t="s">
        <v>312</v>
      </c>
      <c r="B18" s="35" t="s">
        <v>196</v>
      </c>
      <c r="C18" s="36" t="s">
        <v>510</v>
      </c>
      <c r="D18" s="36" t="s">
        <v>509</v>
      </c>
      <c r="E18" s="36"/>
      <c r="F18" s="36"/>
    </row>
    <row r="19" spans="1:6" x14ac:dyDescent="0.2">
      <c r="A19" s="35" t="s">
        <v>312</v>
      </c>
      <c r="B19" s="35" t="s">
        <v>197</v>
      </c>
      <c r="C19" s="36" t="s">
        <v>379</v>
      </c>
      <c r="D19" s="37" t="s">
        <v>392</v>
      </c>
      <c r="E19" s="36"/>
      <c r="F19" s="36"/>
    </row>
    <row r="20" spans="1:6" x14ac:dyDescent="0.2">
      <c r="A20" s="35" t="s">
        <v>312</v>
      </c>
      <c r="B20" s="35" t="s">
        <v>198</v>
      </c>
      <c r="C20" s="36" t="s">
        <v>380</v>
      </c>
      <c r="D20" s="37" t="s">
        <v>393</v>
      </c>
      <c r="E20" s="36"/>
      <c r="F20" s="36"/>
    </row>
    <row r="21" spans="1:6" ht="67.5" x14ac:dyDescent="0.2">
      <c r="A21" s="35" t="s">
        <v>312</v>
      </c>
      <c r="B21" s="35" t="s">
        <v>199</v>
      </c>
      <c r="C21" s="36" t="s">
        <v>537</v>
      </c>
      <c r="D21" s="37" t="s">
        <v>523</v>
      </c>
      <c r="E21" s="36"/>
      <c r="F21" s="36"/>
    </row>
    <row r="22" spans="1:6" x14ac:dyDescent="0.2">
      <c r="A22" s="35" t="s">
        <v>312</v>
      </c>
      <c r="B22" s="35" t="s">
        <v>200</v>
      </c>
      <c r="C22" s="36" t="s">
        <v>381</v>
      </c>
      <c r="D22" s="37" t="s">
        <v>394</v>
      </c>
      <c r="E22" s="36"/>
      <c r="F22" s="36"/>
    </row>
    <row r="23" spans="1:6" ht="56.25" x14ac:dyDescent="0.2">
      <c r="A23" s="35" t="s">
        <v>312</v>
      </c>
      <c r="B23" s="35" t="s">
        <v>201</v>
      </c>
      <c r="C23" s="36" t="s">
        <v>382</v>
      </c>
      <c r="D23" s="37" t="s">
        <v>514</v>
      </c>
      <c r="E23" s="36"/>
      <c r="F23" s="36"/>
    </row>
    <row r="24" spans="1:6" x14ac:dyDescent="0.2">
      <c r="A24" s="35" t="s">
        <v>312</v>
      </c>
      <c r="B24" s="35" t="s">
        <v>202</v>
      </c>
      <c r="C24" s="36" t="s">
        <v>383</v>
      </c>
      <c r="D24" s="37" t="s">
        <v>395</v>
      </c>
      <c r="E24" s="36"/>
      <c r="F24" s="36"/>
    </row>
    <row r="25" spans="1:6" x14ac:dyDescent="0.2">
      <c r="A25" s="35" t="s">
        <v>312</v>
      </c>
      <c r="B25" s="35" t="s">
        <v>203</v>
      </c>
      <c r="C25" s="36" t="s">
        <v>9</v>
      </c>
      <c r="D25" s="36" t="s">
        <v>442</v>
      </c>
      <c r="E25" s="36"/>
      <c r="F25" s="36"/>
    </row>
    <row r="26" spans="1:6" x14ac:dyDescent="0.2">
      <c r="A26" s="35" t="s">
        <v>312</v>
      </c>
      <c r="B26" s="35" t="s">
        <v>204</v>
      </c>
      <c r="C26" s="36" t="s">
        <v>10</v>
      </c>
      <c r="D26" s="36" t="s">
        <v>396</v>
      </c>
      <c r="E26" s="36"/>
      <c r="F26" s="36"/>
    </row>
    <row r="27" spans="1:6" x14ac:dyDescent="0.2">
      <c r="A27" s="35" t="s">
        <v>312</v>
      </c>
      <c r="B27" s="35" t="s">
        <v>205</v>
      </c>
      <c r="C27" s="36" t="s">
        <v>11</v>
      </c>
      <c r="D27" s="60" t="s">
        <v>443</v>
      </c>
      <c r="E27" s="36"/>
      <c r="F27" s="36"/>
    </row>
    <row r="28" spans="1:6" ht="33.75" x14ac:dyDescent="0.2">
      <c r="A28" s="35" t="s">
        <v>312</v>
      </c>
      <c r="B28" s="35" t="s">
        <v>206</v>
      </c>
      <c r="C28" s="36" t="s">
        <v>342</v>
      </c>
      <c r="D28" s="37" t="s">
        <v>516</v>
      </c>
      <c r="E28" s="36"/>
      <c r="F28" s="36"/>
    </row>
    <row r="29" spans="1:6" ht="33.75" x14ac:dyDescent="0.2">
      <c r="A29" s="35" t="s">
        <v>312</v>
      </c>
      <c r="B29" s="35" t="s">
        <v>207</v>
      </c>
      <c r="C29" s="36" t="s">
        <v>343</v>
      </c>
      <c r="D29" s="37" t="s">
        <v>515</v>
      </c>
      <c r="E29" s="36"/>
      <c r="F29" s="36"/>
    </row>
    <row r="30" spans="1:6" ht="22.5" x14ac:dyDescent="0.2">
      <c r="A30" s="35" t="s">
        <v>312</v>
      </c>
      <c r="B30" s="35" t="s">
        <v>387</v>
      </c>
      <c r="C30" s="36" t="s">
        <v>344</v>
      </c>
      <c r="D30" s="36" t="s">
        <v>518</v>
      </c>
      <c r="E30" s="46"/>
      <c r="F30" s="47"/>
    </row>
    <row r="31" spans="1:6" x14ac:dyDescent="0.2">
      <c r="A31" s="35" t="s">
        <v>312</v>
      </c>
      <c r="B31" s="35" t="s">
        <v>388</v>
      </c>
      <c r="C31" s="46" t="s">
        <v>384</v>
      </c>
      <c r="D31" s="46" t="s">
        <v>397</v>
      </c>
      <c r="E31" s="46"/>
      <c r="F31" s="47"/>
    </row>
    <row r="32" spans="1:6" ht="56.25" x14ac:dyDescent="0.2">
      <c r="A32" s="35" t="s">
        <v>312</v>
      </c>
      <c r="B32" s="35" t="s">
        <v>389</v>
      </c>
      <c r="C32" s="36" t="s">
        <v>538</v>
      </c>
      <c r="D32" s="36" t="s">
        <v>524</v>
      </c>
      <c r="E32" s="46"/>
      <c r="F32" s="47"/>
    </row>
    <row r="33" spans="1:6" x14ac:dyDescent="0.2">
      <c r="A33" s="35" t="s">
        <v>312</v>
      </c>
      <c r="B33" s="35" t="s">
        <v>390</v>
      </c>
      <c r="C33" s="36" t="s">
        <v>385</v>
      </c>
      <c r="D33" s="46" t="s">
        <v>398</v>
      </c>
      <c r="E33" s="46"/>
      <c r="F33" s="47"/>
    </row>
    <row r="34" spans="1:6" ht="56.25" x14ac:dyDescent="0.2">
      <c r="A34" s="35" t="s">
        <v>312</v>
      </c>
      <c r="B34" s="35" t="s">
        <v>391</v>
      </c>
      <c r="C34" s="36" t="s">
        <v>386</v>
      </c>
      <c r="D34" s="36" t="s">
        <v>525</v>
      </c>
      <c r="E34" s="36"/>
      <c r="F34" s="47"/>
    </row>
    <row r="35" spans="1:6" x14ac:dyDescent="0.2">
      <c r="A35" s="35" t="s">
        <v>312</v>
      </c>
      <c r="B35" s="35" t="s">
        <v>492</v>
      </c>
      <c r="C35" s="53" t="s">
        <v>503</v>
      </c>
      <c r="D35" s="36" t="s">
        <v>508</v>
      </c>
      <c r="E35" s="53"/>
      <c r="F35" s="54"/>
    </row>
    <row r="36" spans="1:6" ht="56.25" x14ac:dyDescent="0.2">
      <c r="A36" s="35" t="s">
        <v>312</v>
      </c>
      <c r="B36" s="35" t="s">
        <v>493</v>
      </c>
      <c r="C36" s="36" t="s">
        <v>511</v>
      </c>
      <c r="D36" s="53" t="s">
        <v>512</v>
      </c>
      <c r="E36" s="53"/>
      <c r="F36" s="54"/>
    </row>
    <row r="37" spans="1:6" x14ac:dyDescent="0.2">
      <c r="A37" s="35" t="s">
        <v>312</v>
      </c>
      <c r="B37" s="35" t="s">
        <v>494</v>
      </c>
      <c r="C37" s="53"/>
      <c r="D37" s="53"/>
      <c r="E37" s="53"/>
      <c r="F37" s="54"/>
    </row>
    <row r="38" spans="1:6" x14ac:dyDescent="0.2">
      <c r="A38" s="35" t="s">
        <v>312</v>
      </c>
      <c r="B38" s="35" t="s">
        <v>495</v>
      </c>
      <c r="C38" s="36"/>
      <c r="D38" s="53"/>
      <c r="E38" s="53"/>
      <c r="F38" s="54"/>
    </row>
    <row r="39" spans="1:6" ht="112.5" x14ac:dyDescent="0.2">
      <c r="A39" s="35" t="s">
        <v>312</v>
      </c>
      <c r="B39" s="35" t="s">
        <v>496</v>
      </c>
      <c r="C39" s="36" t="s">
        <v>504</v>
      </c>
      <c r="D39" s="36" t="s">
        <v>513</v>
      </c>
      <c r="E39" s="53"/>
      <c r="F39" s="54"/>
    </row>
    <row r="40" spans="1:6" x14ac:dyDescent="0.2">
      <c r="A40" s="35" t="s">
        <v>312</v>
      </c>
      <c r="B40" s="35" t="s">
        <v>497</v>
      </c>
      <c r="C40" s="36" t="s">
        <v>505</v>
      </c>
      <c r="D40" s="36" t="s">
        <v>507</v>
      </c>
      <c r="E40" s="53"/>
      <c r="F40" s="54"/>
    </row>
    <row r="41" spans="1:6" ht="33.75" x14ac:dyDescent="0.2">
      <c r="A41" s="35" t="s">
        <v>312</v>
      </c>
      <c r="B41" s="35" t="s">
        <v>498</v>
      </c>
      <c r="C41" s="36" t="s">
        <v>506</v>
      </c>
      <c r="D41" s="36" t="s">
        <v>517</v>
      </c>
      <c r="E41" s="53"/>
      <c r="F41" s="54"/>
    </row>
    <row r="42" spans="1:6" x14ac:dyDescent="0.2">
      <c r="A42" s="35" t="s">
        <v>312</v>
      </c>
      <c r="B42" s="35" t="s">
        <v>499</v>
      </c>
      <c r="C42" s="53"/>
      <c r="D42" s="53"/>
      <c r="E42" s="53"/>
      <c r="F42" s="54"/>
    </row>
    <row r="43" spans="1:6" x14ac:dyDescent="0.2">
      <c r="A43" s="35" t="s">
        <v>312</v>
      </c>
      <c r="B43" s="35" t="s">
        <v>500</v>
      </c>
      <c r="C43" s="53"/>
      <c r="D43" s="53"/>
      <c r="E43" s="53"/>
      <c r="F43" s="54"/>
    </row>
    <row r="44" spans="1:6" x14ac:dyDescent="0.2">
      <c r="A44" s="35" t="s">
        <v>312</v>
      </c>
      <c r="B44" s="35" t="s">
        <v>501</v>
      </c>
      <c r="C44" s="53"/>
      <c r="D44" s="53"/>
      <c r="E44" s="53"/>
      <c r="F44" s="54"/>
    </row>
    <row r="45" spans="1:6" x14ac:dyDescent="0.2">
      <c r="A45" s="35" t="s">
        <v>312</v>
      </c>
      <c r="B45" s="35" t="s">
        <v>502</v>
      </c>
      <c r="C45" s="53"/>
      <c r="D45" s="53"/>
      <c r="E45" s="53"/>
      <c r="F45" s="54"/>
    </row>
    <row r="46" spans="1:6" ht="22.5" x14ac:dyDescent="0.2">
      <c r="A46" s="35" t="s">
        <v>208</v>
      </c>
      <c r="B46" s="35" t="s">
        <v>209</v>
      </c>
      <c r="C46" s="36" t="s">
        <v>521</v>
      </c>
      <c r="D46" s="104" t="s">
        <v>519</v>
      </c>
      <c r="E46" s="36"/>
      <c r="F46" s="43"/>
    </row>
    <row r="47" spans="1:6" x14ac:dyDescent="0.2">
      <c r="A47" s="35" t="s">
        <v>208</v>
      </c>
      <c r="B47" s="35" t="s">
        <v>210</v>
      </c>
      <c r="C47" s="36" t="s">
        <v>510</v>
      </c>
      <c r="D47" s="36" t="s">
        <v>509</v>
      </c>
      <c r="E47" s="36"/>
      <c r="F47" s="43"/>
    </row>
    <row r="48" spans="1:6" x14ac:dyDescent="0.2">
      <c r="A48" s="35" t="s">
        <v>208</v>
      </c>
      <c r="B48" s="35" t="s">
        <v>211</v>
      </c>
      <c r="C48" s="36" t="s">
        <v>0</v>
      </c>
      <c r="D48" s="36" t="s">
        <v>400</v>
      </c>
      <c r="E48" s="36"/>
      <c r="F48" s="36"/>
    </row>
    <row r="49" spans="1:6" x14ac:dyDescent="0.2">
      <c r="A49" s="35" t="s">
        <v>208</v>
      </c>
      <c r="B49" s="35" t="s">
        <v>212</v>
      </c>
      <c r="C49" s="36" t="s">
        <v>1</v>
      </c>
      <c r="D49" s="36" t="s">
        <v>399</v>
      </c>
      <c r="E49" s="36"/>
      <c r="F49" s="36"/>
    </row>
    <row r="50" spans="1:6" x14ac:dyDescent="0.2">
      <c r="A50" s="35" t="s">
        <v>208</v>
      </c>
      <c r="B50" s="35" t="s">
        <v>213</v>
      </c>
      <c r="C50" s="36" t="s">
        <v>26</v>
      </c>
      <c r="D50" s="36" t="s">
        <v>401</v>
      </c>
      <c r="E50" s="36"/>
      <c r="F50" s="36"/>
    </row>
    <row r="51" spans="1:6" x14ac:dyDescent="0.2">
      <c r="A51" s="35" t="s">
        <v>208</v>
      </c>
      <c r="B51" s="35" t="s">
        <v>214</v>
      </c>
      <c r="C51" s="36" t="s">
        <v>31</v>
      </c>
      <c r="D51" s="36" t="s">
        <v>402</v>
      </c>
      <c r="E51" s="36"/>
      <c r="F51" s="36"/>
    </row>
    <row r="52" spans="1:6" x14ac:dyDescent="0.2">
      <c r="A52" s="35" t="s">
        <v>208</v>
      </c>
      <c r="B52" s="35" t="s">
        <v>215</v>
      </c>
      <c r="C52" s="36" t="s">
        <v>3</v>
      </c>
      <c r="D52" s="36" t="s">
        <v>403</v>
      </c>
      <c r="E52" s="36"/>
      <c r="F52" s="36"/>
    </row>
    <row r="53" spans="1:6" x14ac:dyDescent="0.2">
      <c r="A53" s="35" t="s">
        <v>208</v>
      </c>
      <c r="B53" s="35" t="s">
        <v>216</v>
      </c>
      <c r="C53" s="36" t="s">
        <v>27</v>
      </c>
      <c r="D53" s="36" t="s">
        <v>404</v>
      </c>
      <c r="E53" s="36"/>
      <c r="F53" s="36"/>
    </row>
    <row r="54" spans="1:6" x14ac:dyDescent="0.2">
      <c r="A54" s="35" t="s">
        <v>208</v>
      </c>
      <c r="B54" s="35" t="s">
        <v>217</v>
      </c>
      <c r="C54" s="36" t="s">
        <v>35</v>
      </c>
      <c r="D54" s="36" t="s">
        <v>405</v>
      </c>
      <c r="E54" s="36"/>
      <c r="F54" s="36"/>
    </row>
    <row r="55" spans="1:6" x14ac:dyDescent="0.2">
      <c r="A55" s="35" t="s">
        <v>208</v>
      </c>
      <c r="B55" s="35" t="s">
        <v>218</v>
      </c>
      <c r="C55" s="36" t="s">
        <v>32</v>
      </c>
      <c r="D55" s="36" t="s">
        <v>406</v>
      </c>
      <c r="E55" s="36"/>
      <c r="F55" s="36"/>
    </row>
    <row r="56" spans="1:6" x14ac:dyDescent="0.2">
      <c r="A56" s="35" t="s">
        <v>208</v>
      </c>
      <c r="B56" s="35" t="s">
        <v>219</v>
      </c>
      <c r="C56" s="36" t="s">
        <v>5</v>
      </c>
      <c r="D56" s="36" t="s">
        <v>407</v>
      </c>
      <c r="E56" s="36"/>
      <c r="F56" s="36"/>
    </row>
    <row r="57" spans="1:6" x14ac:dyDescent="0.2">
      <c r="A57" s="35" t="s">
        <v>208</v>
      </c>
      <c r="B57" s="35" t="s">
        <v>220</v>
      </c>
      <c r="C57" s="36" t="s">
        <v>38</v>
      </c>
      <c r="D57" s="36" t="s">
        <v>408</v>
      </c>
      <c r="E57" s="36"/>
      <c r="F57" s="36"/>
    </row>
    <row r="58" spans="1:6" x14ac:dyDescent="0.2">
      <c r="A58" s="35" t="s">
        <v>208</v>
      </c>
      <c r="B58" s="35" t="s">
        <v>221</v>
      </c>
      <c r="C58" s="36" t="s">
        <v>39</v>
      </c>
      <c r="D58" s="36" t="s">
        <v>409</v>
      </c>
      <c r="E58" s="36"/>
      <c r="F58" s="36"/>
    </row>
    <row r="59" spans="1:6" x14ac:dyDescent="0.2">
      <c r="A59" s="35" t="s">
        <v>208</v>
      </c>
      <c r="B59" s="35" t="s">
        <v>222</v>
      </c>
      <c r="C59" s="36" t="s">
        <v>41</v>
      </c>
      <c r="D59" s="36" t="s">
        <v>410</v>
      </c>
      <c r="E59" s="36"/>
      <c r="F59" s="36"/>
    </row>
    <row r="60" spans="1:6" x14ac:dyDescent="0.2">
      <c r="A60" s="35" t="s">
        <v>208</v>
      </c>
      <c r="B60" s="35" t="s">
        <v>223</v>
      </c>
      <c r="C60" s="36" t="s">
        <v>40</v>
      </c>
      <c r="D60" s="36" t="s">
        <v>411</v>
      </c>
      <c r="E60" s="36"/>
      <c r="F60" s="36"/>
    </row>
    <row r="61" spans="1:6" x14ac:dyDescent="0.2">
      <c r="A61" s="35" t="s">
        <v>208</v>
      </c>
      <c r="B61" s="35" t="s">
        <v>224</v>
      </c>
      <c r="C61" s="36" t="s">
        <v>43</v>
      </c>
      <c r="D61" s="36" t="s">
        <v>412</v>
      </c>
      <c r="E61" s="36"/>
      <c r="F61" s="36"/>
    </row>
    <row r="62" spans="1:6" x14ac:dyDescent="0.2">
      <c r="A62" s="35" t="s">
        <v>208</v>
      </c>
      <c r="B62" s="35" t="s">
        <v>225</v>
      </c>
      <c r="C62" s="36" t="s">
        <v>348</v>
      </c>
      <c r="D62" s="36" t="s">
        <v>413</v>
      </c>
      <c r="E62" s="36"/>
      <c r="F62" s="36"/>
    </row>
    <row r="63" spans="1:6" x14ac:dyDescent="0.2">
      <c r="A63" s="35" t="s">
        <v>208</v>
      </c>
      <c r="B63" s="35" t="s">
        <v>226</v>
      </c>
      <c r="C63" s="36" t="s">
        <v>42</v>
      </c>
      <c r="D63" s="36" t="s">
        <v>414</v>
      </c>
      <c r="E63" s="36"/>
      <c r="F63" s="36"/>
    </row>
    <row r="64" spans="1:6" x14ac:dyDescent="0.2">
      <c r="A64" s="35" t="s">
        <v>208</v>
      </c>
      <c r="B64" s="35" t="s">
        <v>227</v>
      </c>
      <c r="C64" s="36" t="s">
        <v>36</v>
      </c>
      <c r="D64" s="36" t="s">
        <v>415</v>
      </c>
      <c r="E64" s="36"/>
      <c r="F64" s="36"/>
    </row>
    <row r="65" spans="1:6" x14ac:dyDescent="0.2">
      <c r="A65" s="35" t="s">
        <v>208</v>
      </c>
      <c r="B65" s="35" t="s">
        <v>228</v>
      </c>
      <c r="C65" s="36" t="s">
        <v>6</v>
      </c>
      <c r="D65" s="36" t="s">
        <v>416</v>
      </c>
      <c r="E65" s="36"/>
      <c r="F65" s="36"/>
    </row>
    <row r="66" spans="1:6" x14ac:dyDescent="0.2">
      <c r="A66" s="35" t="s">
        <v>208</v>
      </c>
      <c r="B66" s="35" t="s">
        <v>229</v>
      </c>
      <c r="C66" s="36" t="s">
        <v>44</v>
      </c>
      <c r="D66" s="36" t="s">
        <v>417</v>
      </c>
      <c r="E66" s="36"/>
      <c r="F66" s="36"/>
    </row>
    <row r="67" spans="1:6" x14ac:dyDescent="0.2">
      <c r="A67" s="35" t="s">
        <v>208</v>
      </c>
      <c r="B67" s="35" t="s">
        <v>230</v>
      </c>
      <c r="C67" s="36" t="s">
        <v>46</v>
      </c>
      <c r="D67" s="36" t="s">
        <v>418</v>
      </c>
      <c r="E67" s="36"/>
      <c r="F67" s="36"/>
    </row>
    <row r="68" spans="1:6" x14ac:dyDescent="0.2">
      <c r="A68" s="35" t="s">
        <v>208</v>
      </c>
      <c r="B68" s="35" t="s">
        <v>231</v>
      </c>
      <c r="C68" s="36" t="s">
        <v>47</v>
      </c>
      <c r="D68" s="36" t="s">
        <v>419</v>
      </c>
      <c r="E68" s="36"/>
      <c r="F68" s="36"/>
    </row>
    <row r="69" spans="1:6" x14ac:dyDescent="0.2">
      <c r="A69" s="35" t="s">
        <v>208</v>
      </c>
      <c r="B69" s="35" t="s">
        <v>232</v>
      </c>
      <c r="C69" s="36" t="s">
        <v>45</v>
      </c>
      <c r="D69" s="36" t="s">
        <v>420</v>
      </c>
      <c r="E69" s="36"/>
      <c r="F69" s="36"/>
    </row>
    <row r="70" spans="1:6" x14ac:dyDescent="0.2">
      <c r="A70" s="35" t="s">
        <v>208</v>
      </c>
      <c r="B70" s="35" t="s">
        <v>233</v>
      </c>
      <c r="C70" s="36" t="s">
        <v>48</v>
      </c>
      <c r="D70" s="36" t="s">
        <v>421</v>
      </c>
      <c r="E70" s="36"/>
      <c r="F70" s="36"/>
    </row>
    <row r="71" spans="1:6" x14ac:dyDescent="0.2">
      <c r="A71" s="35" t="s">
        <v>208</v>
      </c>
      <c r="B71" s="35" t="s">
        <v>234</v>
      </c>
      <c r="C71" s="36" t="s">
        <v>522</v>
      </c>
      <c r="D71" s="36" t="s">
        <v>422</v>
      </c>
      <c r="E71" s="36"/>
      <c r="F71" s="36"/>
    </row>
    <row r="72" spans="1:6" x14ac:dyDescent="0.2">
      <c r="A72" s="35" t="s">
        <v>208</v>
      </c>
      <c r="B72" s="35" t="s">
        <v>235</v>
      </c>
      <c r="C72" s="36" t="s">
        <v>49</v>
      </c>
      <c r="D72" s="36" t="s">
        <v>520</v>
      </c>
      <c r="E72" s="36"/>
      <c r="F72" s="36"/>
    </row>
    <row r="73" spans="1:6" x14ac:dyDescent="0.2">
      <c r="A73" s="35" t="s">
        <v>208</v>
      </c>
      <c r="B73" s="35" t="s">
        <v>314</v>
      </c>
      <c r="C73" s="36" t="s">
        <v>313</v>
      </c>
      <c r="D73" s="36" t="s">
        <v>423</v>
      </c>
      <c r="E73" s="36"/>
      <c r="F73" s="36"/>
    </row>
    <row r="74" spans="1:6" x14ac:dyDescent="0.2">
      <c r="A74" s="35" t="s">
        <v>208</v>
      </c>
      <c r="B74" s="35" t="s">
        <v>315</v>
      </c>
      <c r="C74" s="36" t="s">
        <v>236</v>
      </c>
      <c r="D74" s="36" t="s">
        <v>424</v>
      </c>
      <c r="E74" s="36"/>
      <c r="F74" s="36"/>
    </row>
    <row r="75" spans="1:6" x14ac:dyDescent="0.2">
      <c r="A75" s="35" t="s">
        <v>208</v>
      </c>
      <c r="B75" s="35" t="s">
        <v>316</v>
      </c>
      <c r="C75" s="36" t="s">
        <v>426</v>
      </c>
      <c r="D75" s="36" t="s">
        <v>425</v>
      </c>
      <c r="E75" s="36"/>
      <c r="F75" s="43"/>
    </row>
    <row r="76" spans="1:6" x14ac:dyDescent="0.2">
      <c r="A76" s="35" t="s">
        <v>208</v>
      </c>
      <c r="B76" s="35" t="s">
        <v>317</v>
      </c>
      <c r="C76" s="36" t="s">
        <v>336</v>
      </c>
      <c r="D76" s="36" t="s">
        <v>427</v>
      </c>
      <c r="E76" s="36"/>
      <c r="F76" s="43"/>
    </row>
    <row r="77" spans="1:6" x14ac:dyDescent="0.2">
      <c r="A77" s="35" t="s">
        <v>208</v>
      </c>
      <c r="B77" s="35" t="s">
        <v>318</v>
      </c>
      <c r="C77" s="36" t="s">
        <v>337</v>
      </c>
      <c r="D77" s="36" t="s">
        <v>428</v>
      </c>
      <c r="E77" s="36"/>
      <c r="F77" s="43"/>
    </row>
    <row r="78" spans="1:6" x14ac:dyDescent="0.2">
      <c r="A78" s="35" t="s">
        <v>208</v>
      </c>
      <c r="B78" s="35" t="s">
        <v>319</v>
      </c>
      <c r="C78" s="36" t="s">
        <v>338</v>
      </c>
      <c r="D78" s="36" t="s">
        <v>429</v>
      </c>
      <c r="E78" s="36"/>
      <c r="F78" s="43"/>
    </row>
    <row r="79" spans="1:6" x14ac:dyDescent="0.2">
      <c r="A79" s="35" t="s">
        <v>208</v>
      </c>
      <c r="B79" s="35" t="s">
        <v>320</v>
      </c>
      <c r="C79" s="36" t="s">
        <v>2</v>
      </c>
      <c r="D79" s="36" t="s">
        <v>430</v>
      </c>
      <c r="E79" s="36"/>
      <c r="F79" s="43"/>
    </row>
    <row r="80" spans="1:6" x14ac:dyDescent="0.2">
      <c r="A80" s="35" t="s">
        <v>208</v>
      </c>
      <c r="B80" s="35" t="s">
        <v>321</v>
      </c>
      <c r="C80" s="36" t="s">
        <v>4</v>
      </c>
      <c r="D80" s="36" t="s">
        <v>431</v>
      </c>
      <c r="E80" s="36"/>
      <c r="F80" s="43"/>
    </row>
    <row r="81" spans="1:6" x14ac:dyDescent="0.2">
      <c r="A81" s="35" t="s">
        <v>208</v>
      </c>
      <c r="B81" s="35" t="s">
        <v>322</v>
      </c>
      <c r="C81" s="36" t="s">
        <v>339</v>
      </c>
      <c r="D81" s="36" t="s">
        <v>432</v>
      </c>
      <c r="E81" s="36"/>
      <c r="F81" s="43"/>
    </row>
    <row r="82" spans="1:6" x14ac:dyDescent="0.2">
      <c r="A82" s="35" t="s">
        <v>208</v>
      </c>
      <c r="B82" s="35" t="s">
        <v>323</v>
      </c>
      <c r="C82" s="36" t="s">
        <v>341</v>
      </c>
      <c r="D82" s="36" t="s">
        <v>433</v>
      </c>
      <c r="E82" s="36"/>
      <c r="F82" s="43"/>
    </row>
    <row r="83" spans="1:6" x14ac:dyDescent="0.2">
      <c r="A83" s="35" t="s">
        <v>208</v>
      </c>
      <c r="B83" s="35" t="s">
        <v>324</v>
      </c>
      <c r="C83" s="36" t="s">
        <v>340</v>
      </c>
      <c r="D83" s="36" t="s">
        <v>434</v>
      </c>
      <c r="E83" s="36"/>
      <c r="F83" s="43"/>
    </row>
    <row r="84" spans="1:6" x14ac:dyDescent="0.2">
      <c r="A84" s="35" t="s">
        <v>208</v>
      </c>
      <c r="B84" s="35" t="s">
        <v>325</v>
      </c>
      <c r="C84" s="36" t="s">
        <v>335</v>
      </c>
      <c r="D84" s="36" t="s">
        <v>435</v>
      </c>
      <c r="E84" s="36"/>
      <c r="F84" s="43"/>
    </row>
    <row r="85" spans="1:6" x14ac:dyDescent="0.2">
      <c r="A85" s="35" t="s">
        <v>208</v>
      </c>
      <c r="B85" s="35" t="s">
        <v>326</v>
      </c>
      <c r="C85" s="36" t="s">
        <v>28</v>
      </c>
      <c r="D85" s="36" t="s">
        <v>436</v>
      </c>
      <c r="E85" s="36"/>
      <c r="F85" s="43"/>
    </row>
    <row r="86" spans="1:6" x14ac:dyDescent="0.2">
      <c r="A86" s="35" t="s">
        <v>208</v>
      </c>
      <c r="B86" s="35" t="s">
        <v>327</v>
      </c>
      <c r="C86" s="36" t="s">
        <v>33</v>
      </c>
      <c r="D86" s="36" t="s">
        <v>437</v>
      </c>
      <c r="E86" s="36"/>
      <c r="F86" s="43"/>
    </row>
    <row r="87" spans="1:6" x14ac:dyDescent="0.2">
      <c r="A87" s="35" t="s">
        <v>208</v>
      </c>
      <c r="B87" s="35" t="s">
        <v>328</v>
      </c>
      <c r="C87" s="36" t="s">
        <v>34</v>
      </c>
      <c r="D87" s="36" t="s">
        <v>438</v>
      </c>
      <c r="E87" s="36"/>
      <c r="F87" s="43"/>
    </row>
    <row r="88" spans="1:6" x14ac:dyDescent="0.2">
      <c r="A88" s="35" t="s">
        <v>208</v>
      </c>
      <c r="B88" s="35" t="s">
        <v>329</v>
      </c>
      <c r="C88" s="36" t="s">
        <v>29</v>
      </c>
      <c r="D88" s="36" t="s">
        <v>439</v>
      </c>
      <c r="E88" s="36"/>
      <c r="F88" s="43"/>
    </row>
    <row r="89" spans="1:6" x14ac:dyDescent="0.2">
      <c r="A89" s="35" t="s">
        <v>208</v>
      </c>
      <c r="B89" s="35" t="s">
        <v>330</v>
      </c>
      <c r="C89" s="36" t="s">
        <v>30</v>
      </c>
      <c r="D89" s="36" t="s">
        <v>440</v>
      </c>
      <c r="E89" s="36"/>
      <c r="F89" s="43"/>
    </row>
    <row r="90" spans="1:6" x14ac:dyDescent="0.2">
      <c r="A90" s="35" t="s">
        <v>208</v>
      </c>
      <c r="B90" s="35" t="s">
        <v>331</v>
      </c>
      <c r="C90" s="36" t="s">
        <v>7</v>
      </c>
      <c r="D90" s="36" t="s">
        <v>441</v>
      </c>
      <c r="E90" s="36"/>
      <c r="F90" s="43"/>
    </row>
    <row r="91" spans="1:6" x14ac:dyDescent="0.2">
      <c r="A91" s="35" t="s">
        <v>208</v>
      </c>
      <c r="B91" s="35" t="s">
        <v>332</v>
      </c>
      <c r="C91" s="36" t="s">
        <v>9</v>
      </c>
      <c r="D91" s="36" t="s">
        <v>442</v>
      </c>
      <c r="E91" s="36"/>
      <c r="F91" s="43"/>
    </row>
    <row r="92" spans="1:6" x14ac:dyDescent="0.2">
      <c r="A92" s="35" t="s">
        <v>208</v>
      </c>
      <c r="B92" s="35" t="s">
        <v>333</v>
      </c>
      <c r="C92" s="36" t="s">
        <v>10</v>
      </c>
      <c r="D92" s="36" t="s">
        <v>396</v>
      </c>
      <c r="E92" s="36"/>
      <c r="F92" s="43"/>
    </row>
    <row r="93" spans="1:6" x14ac:dyDescent="0.2">
      <c r="A93" s="35" t="s">
        <v>208</v>
      </c>
      <c r="B93" s="35" t="s">
        <v>334</v>
      </c>
      <c r="C93" s="36" t="s">
        <v>11</v>
      </c>
      <c r="D93" s="36" t="s">
        <v>443</v>
      </c>
      <c r="E93" s="36"/>
      <c r="F93" s="43"/>
    </row>
    <row r="94" spans="1:6" ht="33.75" x14ac:dyDescent="0.2">
      <c r="A94" s="35" t="s">
        <v>208</v>
      </c>
      <c r="B94" s="35" t="s">
        <v>345</v>
      </c>
      <c r="C94" s="36" t="s">
        <v>342</v>
      </c>
      <c r="D94" s="36" t="s">
        <v>444</v>
      </c>
      <c r="E94" s="36"/>
      <c r="F94" s="43"/>
    </row>
    <row r="95" spans="1:6" ht="33.75" x14ac:dyDescent="0.2">
      <c r="A95" s="35" t="s">
        <v>208</v>
      </c>
      <c r="B95" s="35" t="s">
        <v>346</v>
      </c>
      <c r="C95" s="36" t="s">
        <v>343</v>
      </c>
      <c r="D95" s="36" t="s">
        <v>445</v>
      </c>
      <c r="E95" s="36"/>
      <c r="F95" s="43"/>
    </row>
    <row r="96" spans="1:6" ht="22.5" x14ac:dyDescent="0.2">
      <c r="A96" s="35" t="s">
        <v>208</v>
      </c>
      <c r="B96" s="35" t="s">
        <v>347</v>
      </c>
      <c r="C96" s="36" t="s">
        <v>344</v>
      </c>
      <c r="D96" s="36" t="s">
        <v>446</v>
      </c>
      <c r="E96" s="36"/>
      <c r="F96" s="36"/>
    </row>
    <row r="97" spans="1:6" x14ac:dyDescent="0.2">
      <c r="A97" s="35" t="s">
        <v>208</v>
      </c>
      <c r="B97" s="35" t="s">
        <v>349</v>
      </c>
      <c r="C97" s="36" t="s">
        <v>8</v>
      </c>
      <c r="D97" s="36" t="s">
        <v>447</v>
      </c>
      <c r="E97" s="36"/>
      <c r="F97" s="36"/>
    </row>
    <row r="98" spans="1:6" x14ac:dyDescent="0.2">
      <c r="A98" s="35" t="s">
        <v>354</v>
      </c>
      <c r="B98" s="35" t="s">
        <v>237</v>
      </c>
      <c r="C98" s="36" t="s">
        <v>12</v>
      </c>
      <c r="D98" s="36" t="s">
        <v>448</v>
      </c>
      <c r="E98" s="36"/>
      <c r="F98" s="36"/>
    </row>
    <row r="99" spans="1:6" x14ac:dyDescent="0.2">
      <c r="A99" s="35" t="s">
        <v>354</v>
      </c>
      <c r="B99" s="35" t="s">
        <v>238</v>
      </c>
      <c r="C99" s="36" t="s">
        <v>13</v>
      </c>
      <c r="D99" s="36" t="s">
        <v>449</v>
      </c>
      <c r="E99" s="36"/>
      <c r="F99" s="36"/>
    </row>
    <row r="100" spans="1:6" x14ac:dyDescent="0.2">
      <c r="A100" s="35" t="s">
        <v>354</v>
      </c>
      <c r="B100" s="35" t="s">
        <v>239</v>
      </c>
      <c r="C100" s="36" t="s">
        <v>14</v>
      </c>
      <c r="D100" s="36" t="s">
        <v>526</v>
      </c>
      <c r="E100" s="36"/>
      <c r="F100" s="36"/>
    </row>
    <row r="101" spans="1:6" x14ac:dyDescent="0.2">
      <c r="A101" s="35" t="s">
        <v>354</v>
      </c>
      <c r="B101" s="35" t="s">
        <v>240</v>
      </c>
      <c r="C101" s="36" t="s">
        <v>15</v>
      </c>
      <c r="D101" s="36" t="s">
        <v>450</v>
      </c>
      <c r="E101" s="36"/>
      <c r="F101" s="36"/>
    </row>
    <row r="102" spans="1:6" ht="22.5" x14ac:dyDescent="0.2">
      <c r="A102" s="35" t="s">
        <v>354</v>
      </c>
      <c r="B102" s="35" t="s">
        <v>241</v>
      </c>
      <c r="C102" s="36" t="s">
        <v>350</v>
      </c>
      <c r="D102" s="36" t="s">
        <v>451</v>
      </c>
      <c r="E102" s="36"/>
      <c r="F102" s="36"/>
    </row>
    <row r="103" spans="1:6" ht="33.75" x14ac:dyDescent="0.2">
      <c r="A103" s="35" t="s">
        <v>354</v>
      </c>
      <c r="B103" s="35" t="s">
        <v>242</v>
      </c>
      <c r="C103" s="36" t="s">
        <v>351</v>
      </c>
      <c r="D103" s="36" t="s">
        <v>452</v>
      </c>
      <c r="E103" s="36"/>
      <c r="F103" s="36"/>
    </row>
    <row r="104" spans="1:6" ht="33.75" x14ac:dyDescent="0.2">
      <c r="A104" s="35" t="s">
        <v>354</v>
      </c>
      <c r="B104" s="35" t="s">
        <v>243</v>
      </c>
      <c r="C104" s="36" t="s">
        <v>352</v>
      </c>
      <c r="D104" s="36" t="s">
        <v>453</v>
      </c>
      <c r="E104" s="36"/>
      <c r="F104" s="36"/>
    </row>
    <row r="105" spans="1:6" ht="33.75" x14ac:dyDescent="0.2">
      <c r="A105" s="35" t="s">
        <v>354</v>
      </c>
      <c r="B105" s="35" t="s">
        <v>244</v>
      </c>
      <c r="C105" s="36" t="s">
        <v>531</v>
      </c>
      <c r="D105" s="38" t="s">
        <v>454</v>
      </c>
      <c r="E105" s="36"/>
      <c r="F105" s="36"/>
    </row>
    <row r="106" spans="1:6" ht="56.25" x14ac:dyDescent="0.2">
      <c r="A106" s="35" t="s">
        <v>354</v>
      </c>
      <c r="B106" s="35" t="s">
        <v>245</v>
      </c>
      <c r="C106" s="36" t="s">
        <v>353</v>
      </c>
      <c r="D106" s="38" t="s">
        <v>455</v>
      </c>
      <c r="E106" s="36"/>
      <c r="F106" s="36"/>
    </row>
    <row r="107" spans="1:6" ht="45" x14ac:dyDescent="0.2">
      <c r="A107" s="35" t="s">
        <v>354</v>
      </c>
      <c r="B107" s="35" t="s">
        <v>246</v>
      </c>
      <c r="C107" s="38" t="s">
        <v>539</v>
      </c>
      <c r="D107" s="38" t="s">
        <v>540</v>
      </c>
      <c r="E107" s="36"/>
      <c r="F107" s="36"/>
    </row>
    <row r="108" spans="1:6" ht="22.5" x14ac:dyDescent="0.2">
      <c r="A108" s="35" t="s">
        <v>354</v>
      </c>
      <c r="B108" s="35" t="s">
        <v>247</v>
      </c>
      <c r="C108" s="38" t="s">
        <v>16</v>
      </c>
      <c r="D108" s="38" t="s">
        <v>456</v>
      </c>
      <c r="E108" s="36"/>
      <c r="F108" s="36"/>
    </row>
    <row r="109" spans="1:6" x14ac:dyDescent="0.2">
      <c r="A109" s="35" t="s">
        <v>354</v>
      </c>
      <c r="B109" s="35" t="s">
        <v>248</v>
      </c>
      <c r="C109" s="38" t="s">
        <v>17</v>
      </c>
      <c r="D109" s="38" t="s">
        <v>457</v>
      </c>
      <c r="E109" s="36"/>
      <c r="F109" s="36"/>
    </row>
    <row r="110" spans="1:6" ht="22.5" x14ac:dyDescent="0.2">
      <c r="A110" s="35" t="s">
        <v>354</v>
      </c>
      <c r="B110" s="35" t="s">
        <v>249</v>
      </c>
      <c r="C110" s="38" t="s">
        <v>355</v>
      </c>
      <c r="D110" s="38" t="s">
        <v>458</v>
      </c>
      <c r="E110" s="36"/>
      <c r="F110" s="36"/>
    </row>
    <row r="111" spans="1:6" ht="45" x14ac:dyDescent="0.2">
      <c r="A111" s="35" t="s">
        <v>354</v>
      </c>
      <c r="B111" s="35" t="s">
        <v>250</v>
      </c>
      <c r="C111" s="38" t="s">
        <v>532</v>
      </c>
      <c r="D111" s="38" t="s">
        <v>459</v>
      </c>
      <c r="E111" s="36"/>
      <c r="F111" s="36"/>
    </row>
    <row r="112" spans="1:6" ht="22.5" x14ac:dyDescent="0.2">
      <c r="A112" s="35" t="s">
        <v>354</v>
      </c>
      <c r="B112" s="35" t="s">
        <v>251</v>
      </c>
      <c r="C112" s="38" t="s">
        <v>18</v>
      </c>
      <c r="D112" s="38" t="s">
        <v>460</v>
      </c>
      <c r="E112" s="36"/>
      <c r="F112" s="36"/>
    </row>
    <row r="113" spans="1:6" ht="33.75" x14ac:dyDescent="0.2">
      <c r="A113" s="35" t="s">
        <v>354</v>
      </c>
      <c r="B113" s="35" t="s">
        <v>252</v>
      </c>
      <c r="C113" s="36" t="s">
        <v>19</v>
      </c>
      <c r="D113" s="36" t="s">
        <v>461</v>
      </c>
      <c r="E113" s="36"/>
      <c r="F113" s="36"/>
    </row>
    <row r="114" spans="1:6" x14ac:dyDescent="0.2">
      <c r="A114" s="35" t="s">
        <v>354</v>
      </c>
      <c r="B114" s="35" t="s">
        <v>253</v>
      </c>
      <c r="C114" s="36" t="s">
        <v>356</v>
      </c>
      <c r="D114" s="36" t="s">
        <v>462</v>
      </c>
      <c r="E114" s="36"/>
      <c r="F114" s="36"/>
    </row>
    <row r="115" spans="1:6" ht="33.75" x14ac:dyDescent="0.2">
      <c r="A115" s="35" t="s">
        <v>354</v>
      </c>
      <c r="B115" s="35" t="s">
        <v>254</v>
      </c>
      <c r="C115" s="36" t="s">
        <v>357</v>
      </c>
      <c r="D115" s="36" t="s">
        <v>463</v>
      </c>
      <c r="E115" s="36"/>
      <c r="F115" s="36"/>
    </row>
    <row r="116" spans="1:6" ht="45" x14ac:dyDescent="0.2">
      <c r="A116" s="35" t="s">
        <v>354</v>
      </c>
      <c r="B116" s="35" t="s">
        <v>255</v>
      </c>
      <c r="C116" s="36" t="s">
        <v>533</v>
      </c>
      <c r="D116" s="36" t="s">
        <v>464</v>
      </c>
      <c r="E116" s="36"/>
      <c r="F116" s="36"/>
    </row>
    <row r="117" spans="1:6" ht="45" x14ac:dyDescent="0.2">
      <c r="A117" s="35" t="s">
        <v>354</v>
      </c>
      <c r="B117" s="35" t="s">
        <v>256</v>
      </c>
      <c r="C117" s="36" t="s">
        <v>20</v>
      </c>
      <c r="D117" s="36" t="s">
        <v>465</v>
      </c>
      <c r="E117" s="36"/>
      <c r="F117" s="36"/>
    </row>
    <row r="118" spans="1:6" ht="33.75" x14ac:dyDescent="0.2">
      <c r="A118" s="35" t="s">
        <v>354</v>
      </c>
      <c r="B118" s="35" t="s">
        <v>257</v>
      </c>
      <c r="C118" s="36" t="s">
        <v>21</v>
      </c>
      <c r="D118" s="36" t="s">
        <v>529</v>
      </c>
      <c r="E118" s="36"/>
      <c r="F118" s="36"/>
    </row>
    <row r="119" spans="1:6" ht="33.75" x14ac:dyDescent="0.2">
      <c r="A119" s="35" t="s">
        <v>354</v>
      </c>
      <c r="B119" s="35" t="s">
        <v>258</v>
      </c>
      <c r="C119" s="36" t="s">
        <v>358</v>
      </c>
      <c r="D119" s="36" t="s">
        <v>466</v>
      </c>
      <c r="E119" s="36"/>
      <c r="F119" s="36"/>
    </row>
    <row r="120" spans="1:6" ht="33.75" x14ac:dyDescent="0.2">
      <c r="A120" s="35" t="s">
        <v>354</v>
      </c>
      <c r="B120" s="35" t="s">
        <v>259</v>
      </c>
      <c r="C120" s="36" t="s">
        <v>359</v>
      </c>
      <c r="D120" s="36" t="s">
        <v>467</v>
      </c>
      <c r="E120" s="36"/>
      <c r="F120" s="36"/>
    </row>
    <row r="121" spans="1:6" ht="22.5" x14ac:dyDescent="0.2">
      <c r="A121" s="35" t="s">
        <v>354</v>
      </c>
      <c r="B121" s="35" t="s">
        <v>260</v>
      </c>
      <c r="C121" s="36" t="s">
        <v>360</v>
      </c>
      <c r="D121" s="36" t="s">
        <v>468</v>
      </c>
      <c r="E121" s="36"/>
      <c r="F121" s="36"/>
    </row>
    <row r="122" spans="1:6" ht="22.5" x14ac:dyDescent="0.2">
      <c r="A122" s="35" t="s">
        <v>354</v>
      </c>
      <c r="B122" s="35" t="s">
        <v>261</v>
      </c>
      <c r="C122" s="36" t="s">
        <v>361</v>
      </c>
      <c r="D122" s="36" t="s">
        <v>469</v>
      </c>
      <c r="E122" s="36"/>
      <c r="F122" s="36"/>
    </row>
    <row r="123" spans="1:6" ht="22.5" x14ac:dyDescent="0.2">
      <c r="A123" s="35" t="s">
        <v>354</v>
      </c>
      <c r="B123" s="35" t="s">
        <v>262</v>
      </c>
      <c r="C123" s="36" t="s">
        <v>362</v>
      </c>
      <c r="D123" s="36" t="s">
        <v>470</v>
      </c>
      <c r="E123" s="36"/>
      <c r="F123" s="36"/>
    </row>
    <row r="124" spans="1:6" ht="33.75" x14ac:dyDescent="0.2">
      <c r="A124" s="35" t="s">
        <v>354</v>
      </c>
      <c r="B124" s="35" t="s">
        <v>263</v>
      </c>
      <c r="C124" s="36" t="s">
        <v>363</v>
      </c>
      <c r="D124" s="36" t="s">
        <v>471</v>
      </c>
      <c r="E124" s="36"/>
      <c r="F124" s="36"/>
    </row>
    <row r="125" spans="1:6" ht="22.5" x14ac:dyDescent="0.2">
      <c r="A125" s="35" t="s">
        <v>354</v>
      </c>
      <c r="B125" s="35" t="s">
        <v>264</v>
      </c>
      <c r="C125" s="36" t="s">
        <v>364</v>
      </c>
      <c r="D125" s="36" t="s">
        <v>472</v>
      </c>
      <c r="E125" s="36"/>
      <c r="F125" s="36"/>
    </row>
    <row r="126" spans="1:6" ht="45" x14ac:dyDescent="0.2">
      <c r="A126" s="35" t="s">
        <v>354</v>
      </c>
      <c r="B126" s="35" t="s">
        <v>265</v>
      </c>
      <c r="C126" s="36" t="s">
        <v>22</v>
      </c>
      <c r="D126" s="36" t="s">
        <v>473</v>
      </c>
      <c r="E126" s="36"/>
      <c r="F126" s="36"/>
    </row>
    <row r="127" spans="1:6" ht="45" x14ac:dyDescent="0.2">
      <c r="A127" s="35" t="s">
        <v>354</v>
      </c>
      <c r="B127" s="35" t="s">
        <v>266</v>
      </c>
      <c r="C127" s="36" t="s">
        <v>365</v>
      </c>
      <c r="D127" s="36" t="s">
        <v>474</v>
      </c>
      <c r="E127" s="36"/>
      <c r="F127" s="36"/>
    </row>
    <row r="128" spans="1:6" ht="33.75" x14ac:dyDescent="0.2">
      <c r="A128" s="35" t="s">
        <v>354</v>
      </c>
      <c r="B128" s="35" t="s">
        <v>267</v>
      </c>
      <c r="C128" s="36" t="s">
        <v>366</v>
      </c>
      <c r="D128" s="36" t="s">
        <v>475</v>
      </c>
      <c r="E128" s="36"/>
      <c r="F128" s="36"/>
    </row>
    <row r="129" spans="1:6" ht="33.75" x14ac:dyDescent="0.2">
      <c r="A129" s="35" t="s">
        <v>354</v>
      </c>
      <c r="B129" s="35" t="s">
        <v>268</v>
      </c>
      <c r="C129" s="36" t="s">
        <v>367</v>
      </c>
      <c r="D129" s="36" t="s">
        <v>476</v>
      </c>
      <c r="E129" s="36"/>
      <c r="F129" s="36"/>
    </row>
    <row r="130" spans="1:6" ht="33.75" x14ac:dyDescent="0.2">
      <c r="A130" s="35" t="s">
        <v>354</v>
      </c>
      <c r="B130" s="35" t="s">
        <v>269</v>
      </c>
      <c r="C130" s="36" t="s">
        <v>368</v>
      </c>
      <c r="D130" s="36" t="s">
        <v>477</v>
      </c>
      <c r="E130" s="36"/>
      <c r="F130" s="36"/>
    </row>
    <row r="131" spans="1:6" ht="45" x14ac:dyDescent="0.2">
      <c r="A131" s="35" t="s">
        <v>354</v>
      </c>
      <c r="B131" s="35" t="s">
        <v>270</v>
      </c>
      <c r="C131" s="36" t="s">
        <v>369</v>
      </c>
      <c r="D131" s="36" t="s">
        <v>464</v>
      </c>
      <c r="E131" s="36"/>
      <c r="F131" s="36"/>
    </row>
    <row r="132" spans="1:6" x14ac:dyDescent="0.2">
      <c r="A132" s="35" t="s">
        <v>354</v>
      </c>
      <c r="B132" s="35" t="s">
        <v>271</v>
      </c>
      <c r="C132" s="36" t="s">
        <v>370</v>
      </c>
      <c r="D132" s="36" t="s">
        <v>478</v>
      </c>
      <c r="E132" s="36"/>
      <c r="F132" s="36"/>
    </row>
    <row r="133" spans="1:6" ht="22.5" x14ac:dyDescent="0.2">
      <c r="A133" s="35" t="s">
        <v>354</v>
      </c>
      <c r="B133" s="35" t="s">
        <v>272</v>
      </c>
      <c r="C133" s="36" t="s">
        <v>23</v>
      </c>
      <c r="D133" s="36" t="s">
        <v>479</v>
      </c>
      <c r="E133" s="36"/>
      <c r="F133" s="36"/>
    </row>
    <row r="134" spans="1:6" ht="22.5" x14ac:dyDescent="0.2">
      <c r="A134" s="35" t="s">
        <v>354</v>
      </c>
      <c r="B134" s="35" t="s">
        <v>273</v>
      </c>
      <c r="C134" s="36" t="s">
        <v>24</v>
      </c>
      <c r="D134" s="36" t="s">
        <v>480</v>
      </c>
      <c r="E134" s="36"/>
      <c r="F134" s="43"/>
    </row>
    <row r="135" spans="1:6" ht="33.75" x14ac:dyDescent="0.2">
      <c r="A135" s="35" t="s">
        <v>354</v>
      </c>
      <c r="B135" s="35" t="s">
        <v>274</v>
      </c>
      <c r="C135" s="36" t="s">
        <v>534</v>
      </c>
      <c r="D135" s="36" t="s">
        <v>481</v>
      </c>
      <c r="E135" s="36"/>
      <c r="F135" s="43"/>
    </row>
    <row r="136" spans="1:6" ht="22.5" x14ac:dyDescent="0.2">
      <c r="A136" s="35" t="s">
        <v>354</v>
      </c>
      <c r="B136" s="35" t="s">
        <v>275</v>
      </c>
      <c r="C136" s="36" t="s">
        <v>371</v>
      </c>
      <c r="D136" s="36" t="s">
        <v>482</v>
      </c>
      <c r="E136" s="36"/>
      <c r="F136" s="43"/>
    </row>
    <row r="137" spans="1:6" ht="22.5" x14ac:dyDescent="0.2">
      <c r="A137" s="35" t="s">
        <v>354</v>
      </c>
      <c r="B137" s="35" t="s">
        <v>276</v>
      </c>
      <c r="C137" s="36" t="s">
        <v>535</v>
      </c>
      <c r="D137" s="36" t="s">
        <v>483</v>
      </c>
      <c r="E137" s="36"/>
      <c r="F137" s="43"/>
    </row>
    <row r="138" spans="1:6" ht="22.5" x14ac:dyDescent="0.2">
      <c r="A138" s="35" t="s">
        <v>354</v>
      </c>
      <c r="B138" s="35" t="s">
        <v>277</v>
      </c>
      <c r="C138" s="36" t="s">
        <v>372</v>
      </c>
      <c r="D138" s="36" t="s">
        <v>484</v>
      </c>
      <c r="E138" s="36"/>
      <c r="F138" s="43"/>
    </row>
    <row r="139" spans="1:6" ht="22.5" x14ac:dyDescent="0.2">
      <c r="A139" s="35" t="s">
        <v>354</v>
      </c>
      <c r="B139" s="35" t="s">
        <v>278</v>
      </c>
      <c r="C139" s="36" t="s">
        <v>373</v>
      </c>
      <c r="D139" s="36" t="s">
        <v>485</v>
      </c>
      <c r="E139" s="36"/>
      <c r="F139" s="43"/>
    </row>
    <row r="140" spans="1:6" ht="33.75" x14ac:dyDescent="0.2">
      <c r="A140" s="35" t="s">
        <v>354</v>
      </c>
      <c r="B140" s="35" t="s">
        <v>279</v>
      </c>
      <c r="C140" s="36" t="s">
        <v>374</v>
      </c>
      <c r="D140" s="36" t="s">
        <v>486</v>
      </c>
      <c r="E140" s="36"/>
      <c r="F140" s="43"/>
    </row>
    <row r="141" spans="1:6" ht="22.5" x14ac:dyDescent="0.2">
      <c r="A141" s="35" t="s">
        <v>354</v>
      </c>
      <c r="B141" s="35" t="s">
        <v>280</v>
      </c>
      <c r="C141" s="36" t="s">
        <v>536</v>
      </c>
      <c r="D141" s="36" t="s">
        <v>487</v>
      </c>
      <c r="E141" s="36"/>
      <c r="F141" s="43"/>
    </row>
    <row r="142" spans="1:6" ht="33.75" x14ac:dyDescent="0.2">
      <c r="A142" s="35" t="s">
        <v>354</v>
      </c>
      <c r="B142" s="35" t="s">
        <v>281</v>
      </c>
      <c r="C142" s="36" t="s">
        <v>375</v>
      </c>
      <c r="D142" s="36" t="s">
        <v>488</v>
      </c>
      <c r="E142" s="36"/>
      <c r="F142" s="43"/>
    </row>
    <row r="143" spans="1:6" ht="33.75" x14ac:dyDescent="0.2">
      <c r="A143" s="35" t="s">
        <v>354</v>
      </c>
      <c r="B143" s="35" t="s">
        <v>282</v>
      </c>
      <c r="C143" s="36" t="s">
        <v>376</v>
      </c>
      <c r="D143" s="36" t="s">
        <v>489</v>
      </c>
      <c r="E143" s="36"/>
      <c r="F143" s="43"/>
    </row>
    <row r="144" spans="1:6" ht="22.5" x14ac:dyDescent="0.2">
      <c r="A144" s="35" t="s">
        <v>354</v>
      </c>
      <c r="B144" s="35" t="s">
        <v>283</v>
      </c>
      <c r="C144" s="36" t="s">
        <v>25</v>
      </c>
      <c r="D144" s="36" t="s">
        <v>530</v>
      </c>
      <c r="E144" s="36"/>
      <c r="F144" s="43"/>
    </row>
    <row r="145" spans="1:6" x14ac:dyDescent="0.2">
      <c r="A145" s="35" t="s">
        <v>354</v>
      </c>
      <c r="B145" s="35" t="s">
        <v>284</v>
      </c>
      <c r="C145" s="36" t="s">
        <v>377</v>
      </c>
      <c r="D145" s="36" t="s">
        <v>490</v>
      </c>
      <c r="E145" s="36"/>
      <c r="F145" s="43"/>
    </row>
    <row r="146" spans="1:6" x14ac:dyDescent="0.2">
      <c r="A146" s="35" t="s">
        <v>354</v>
      </c>
      <c r="B146" s="35" t="s">
        <v>285</v>
      </c>
      <c r="C146" s="36" t="s">
        <v>378</v>
      </c>
      <c r="D146" s="36" t="s">
        <v>491</v>
      </c>
      <c r="E146" s="36"/>
      <c r="F146" s="43"/>
    </row>
    <row r="147" spans="1:6" x14ac:dyDescent="0.2">
      <c r="A147" s="35" t="s">
        <v>354</v>
      </c>
      <c r="B147" s="35" t="s">
        <v>286</v>
      </c>
      <c r="C147" s="36" t="s">
        <v>528</v>
      </c>
      <c r="D147" s="36" t="s">
        <v>527</v>
      </c>
      <c r="E147" s="36"/>
      <c r="F147" s="43"/>
    </row>
    <row r="148" spans="1:6" x14ac:dyDescent="0.2">
      <c r="A148" s="35" t="s">
        <v>354</v>
      </c>
      <c r="B148" s="35" t="s">
        <v>287</v>
      </c>
      <c r="C148" s="36"/>
      <c r="D148" s="36"/>
      <c r="E148" s="36"/>
      <c r="F148" s="43"/>
    </row>
    <row r="149" spans="1:6" x14ac:dyDescent="0.2">
      <c r="A149" s="35" t="s">
        <v>354</v>
      </c>
      <c r="B149" s="35" t="s">
        <v>288</v>
      </c>
      <c r="C149" s="36"/>
      <c r="D149" s="36"/>
      <c r="E149" s="36"/>
      <c r="F149" s="43"/>
    </row>
    <row r="150" spans="1:6" x14ac:dyDescent="0.2">
      <c r="A150" s="35" t="s">
        <v>354</v>
      </c>
      <c r="B150" s="35" t="s">
        <v>289</v>
      </c>
      <c r="C150" s="36"/>
      <c r="D150" s="36"/>
      <c r="E150" s="36"/>
      <c r="F150" s="43"/>
    </row>
    <row r="151" spans="1:6" x14ac:dyDescent="0.2">
      <c r="A151" s="35" t="s">
        <v>354</v>
      </c>
      <c r="B151" s="35" t="s">
        <v>290</v>
      </c>
      <c r="C151" s="36"/>
      <c r="D151" s="36"/>
      <c r="E151" s="36"/>
      <c r="F151" s="43"/>
    </row>
    <row r="152" spans="1:6" x14ac:dyDescent="0.2">
      <c r="A152" s="35" t="s">
        <v>354</v>
      </c>
      <c r="B152" s="35" t="s">
        <v>291</v>
      </c>
      <c r="C152" s="36"/>
      <c r="D152" s="36"/>
      <c r="E152" s="36"/>
      <c r="F152" s="43"/>
    </row>
    <row r="153" spans="1:6" ht="22.5" x14ac:dyDescent="0.2">
      <c r="A153" s="35" t="s">
        <v>292</v>
      </c>
      <c r="B153" s="35" t="s">
        <v>293</v>
      </c>
      <c r="C153" s="36" t="s">
        <v>521</v>
      </c>
      <c r="D153" s="104" t="s">
        <v>519</v>
      </c>
      <c r="E153" s="36"/>
      <c r="F153" s="36"/>
    </row>
    <row r="154" spans="1:6" x14ac:dyDescent="0.2">
      <c r="A154" s="35" t="s">
        <v>292</v>
      </c>
      <c r="B154" s="35" t="s">
        <v>294</v>
      </c>
      <c r="C154" s="36" t="s">
        <v>181</v>
      </c>
      <c r="D154" s="36" t="s">
        <v>181</v>
      </c>
      <c r="E154" s="36"/>
      <c r="F154" s="36"/>
    </row>
    <row r="155" spans="1:6" x14ac:dyDescent="0.2">
      <c r="A155" s="35" t="s">
        <v>292</v>
      </c>
      <c r="B155" s="35" t="s">
        <v>295</v>
      </c>
      <c r="C155" s="36" t="s">
        <v>12</v>
      </c>
      <c r="D155" s="36" t="s">
        <v>448</v>
      </c>
      <c r="E155" s="36"/>
      <c r="F155" s="36"/>
    </row>
    <row r="156" spans="1:6" x14ac:dyDescent="0.2">
      <c r="A156" s="35" t="s">
        <v>292</v>
      </c>
      <c r="B156" s="35" t="s">
        <v>296</v>
      </c>
      <c r="C156" s="36"/>
      <c r="D156" s="36"/>
      <c r="E156" s="36"/>
      <c r="F156" s="36"/>
    </row>
    <row r="157" spans="1:6" x14ac:dyDescent="0.2">
      <c r="A157" s="35" t="s">
        <v>292</v>
      </c>
      <c r="B157" s="35" t="s">
        <v>297</v>
      </c>
      <c r="C157" s="36"/>
      <c r="D157" s="36"/>
      <c r="E157" s="36"/>
      <c r="F157" s="36"/>
    </row>
    <row r="158" spans="1:6" x14ac:dyDescent="0.2">
      <c r="A158" s="35" t="s">
        <v>292</v>
      </c>
      <c r="B158" s="35" t="s">
        <v>298</v>
      </c>
      <c r="C158" s="36"/>
      <c r="D158" s="36"/>
      <c r="E158" s="36"/>
      <c r="F158" s="36"/>
    </row>
    <row r="159" spans="1:6" x14ac:dyDescent="0.2">
      <c r="A159" s="35" t="s">
        <v>292</v>
      </c>
      <c r="B159" s="35" t="s">
        <v>299</v>
      </c>
      <c r="C159" s="36"/>
      <c r="D159" s="36"/>
      <c r="E159" s="36"/>
      <c r="F159" s="36"/>
    </row>
    <row r="160" spans="1:6" x14ac:dyDescent="0.2">
      <c r="A160" s="35" t="s">
        <v>292</v>
      </c>
      <c r="B160" s="35" t="s">
        <v>300</v>
      </c>
      <c r="C160" s="36"/>
      <c r="D160" s="36"/>
      <c r="E160" s="36"/>
      <c r="F160" s="36"/>
    </row>
    <row r="161" spans="1:6" x14ac:dyDescent="0.2">
      <c r="A161" s="35" t="s">
        <v>292</v>
      </c>
      <c r="B161" s="35" t="s">
        <v>301</v>
      </c>
      <c r="C161" s="36"/>
      <c r="D161" s="36"/>
      <c r="E161" s="36"/>
      <c r="F161" s="36"/>
    </row>
    <row r="162" spans="1:6" x14ac:dyDescent="0.2">
      <c r="A162" s="35" t="s">
        <v>292</v>
      </c>
      <c r="B162" s="35" t="s">
        <v>302</v>
      </c>
      <c r="C162" s="36"/>
      <c r="D162" s="36"/>
      <c r="E162" s="36"/>
      <c r="F162" s="36"/>
    </row>
    <row r="163" spans="1:6" x14ac:dyDescent="0.2">
      <c r="A163" s="35" t="s">
        <v>292</v>
      </c>
      <c r="B163" s="35" t="s">
        <v>303</v>
      </c>
      <c r="C163" s="36"/>
      <c r="D163" s="36"/>
      <c r="E163" s="36"/>
      <c r="F163" s="36"/>
    </row>
    <row r="164" spans="1:6" x14ac:dyDescent="0.2">
      <c r="A164" s="35" t="s">
        <v>292</v>
      </c>
      <c r="B164" s="35" t="s">
        <v>304</v>
      </c>
      <c r="C164" s="36"/>
      <c r="D164" s="36"/>
      <c r="E164" s="36"/>
      <c r="F164" s="36"/>
    </row>
    <row r="165" spans="1:6" x14ac:dyDescent="0.2">
      <c r="A165" s="35" t="s">
        <v>292</v>
      </c>
      <c r="B165" s="35" t="s">
        <v>305</v>
      </c>
      <c r="C165" s="36"/>
      <c r="D165" s="36"/>
      <c r="E165" s="36"/>
      <c r="F165" s="36"/>
    </row>
    <row r="166" spans="1:6" x14ac:dyDescent="0.2">
      <c r="A166" s="35" t="s">
        <v>292</v>
      </c>
      <c r="B166" s="35" t="s">
        <v>306</v>
      </c>
      <c r="C166" s="36"/>
      <c r="D166" s="36"/>
      <c r="E166" s="36"/>
      <c r="F166" s="36"/>
    </row>
    <row r="167" spans="1:6" x14ac:dyDescent="0.2">
      <c r="A167" s="35" t="s">
        <v>292</v>
      </c>
      <c r="B167" s="35" t="s">
        <v>307</v>
      </c>
      <c r="C167" s="36"/>
      <c r="D167" s="36"/>
      <c r="E167" s="36"/>
      <c r="F167" s="36"/>
    </row>
    <row r="168" spans="1:6" x14ac:dyDescent="0.2">
      <c r="A168" s="35" t="s">
        <v>292</v>
      </c>
      <c r="B168" s="35" t="s">
        <v>308</v>
      </c>
      <c r="C168" s="36"/>
      <c r="D168" s="36"/>
      <c r="E168" s="36"/>
      <c r="F168" s="36"/>
    </row>
    <row r="169" spans="1:6" x14ac:dyDescent="0.2">
      <c r="A169" s="35" t="s">
        <v>292</v>
      </c>
      <c r="B169" s="35" t="s">
        <v>309</v>
      </c>
      <c r="C169" s="36"/>
      <c r="D169" s="36"/>
      <c r="E169" s="36"/>
      <c r="F169" s="36"/>
    </row>
    <row r="170" spans="1:6" x14ac:dyDescent="0.2">
      <c r="A170" s="35" t="s">
        <v>292</v>
      </c>
      <c r="B170" s="35" t="s">
        <v>310</v>
      </c>
      <c r="C170" s="36"/>
      <c r="D170" s="36"/>
      <c r="E170" s="36"/>
      <c r="F170" s="36"/>
    </row>
    <row r="171" spans="1:6" x14ac:dyDescent="0.2">
      <c r="A171" s="35" t="s">
        <v>292</v>
      </c>
      <c r="B171" s="35" t="s">
        <v>311</v>
      </c>
      <c r="C171" s="36"/>
      <c r="D171" s="36"/>
      <c r="E171" s="36"/>
      <c r="F171" s="36"/>
    </row>
    <row r="172" spans="1:6" x14ac:dyDescent="0.2">
      <c r="A172" s="35"/>
      <c r="B172" s="35"/>
      <c r="C172" s="36"/>
      <c r="D172" s="36"/>
      <c r="E172" s="36"/>
      <c r="F172" s="36"/>
    </row>
    <row r="173" spans="1:6" x14ac:dyDescent="0.2">
      <c r="A173" s="35"/>
      <c r="B173" s="35"/>
      <c r="C173" s="36"/>
      <c r="D173" s="36"/>
      <c r="E173" s="36"/>
      <c r="F173" s="36"/>
    </row>
    <row r="174" spans="1:6" x14ac:dyDescent="0.2">
      <c r="A174" s="35"/>
      <c r="B174" s="35"/>
      <c r="C174" s="36"/>
      <c r="D174" s="36"/>
      <c r="E174" s="36"/>
      <c r="F174" s="36"/>
    </row>
    <row r="175" spans="1:6" x14ac:dyDescent="0.2">
      <c r="A175" s="35"/>
      <c r="B175" s="35"/>
      <c r="C175" s="36"/>
      <c r="D175" s="36"/>
      <c r="E175" s="36"/>
      <c r="F175" s="36"/>
    </row>
    <row r="176" spans="1:6" x14ac:dyDescent="0.2">
      <c r="A176" s="35"/>
      <c r="B176" s="35"/>
      <c r="C176" s="36"/>
      <c r="D176" s="36"/>
      <c r="E176" s="36"/>
      <c r="F176" s="36"/>
    </row>
  </sheetData>
  <sheetProtection algorithmName="SHA-512" hashValue="bIG/xVnozsnXsJrpJiVjnRXGXUM0zGK/RLjs2aE/TrYBgbqcMlVeXWR1BDSBBdYbthueLHIo1nnVQmq967XnOQ==" saltValue="CXuT7poO/KLf/pq0dCcj5A==" spinCount="100000" sheet="1" objects="1" scenarios="1" selectLockedCells="1" selectUnlockedCells="1"/>
  <mergeCells count="1">
    <mergeCell ref="A1:B2"/>
  </mergeCells>
  <phoneticPr fontId="16" type="noConversion"/>
  <dataValidations disablePrompts="1" count="1">
    <dataValidation type="list" allowBlank="1" showInputMessage="1" showErrorMessage="1" sqref="D1">
      <formula1>$A$6:$A$7</formula1>
    </dataValidation>
  </dataValidations>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D035A163BC0046A41C2EBE1E58AFFF" ma:contentTypeVersion="1" ma:contentTypeDescription="Create a new document." ma:contentTypeScope="" ma:versionID="413af19bcb59ebd614d4f80392d470c1">
  <xsd:schema xmlns:xsd="http://www.w3.org/2001/XMLSchema" xmlns:xs="http://www.w3.org/2001/XMLSchema" xmlns:p="http://schemas.microsoft.com/office/2006/metadata/properties" xmlns:ns2="89f4cd83-a2d3-4405-9b45-6aff5241ff81" targetNamespace="http://schemas.microsoft.com/office/2006/metadata/properties" ma:root="true" ma:fieldsID="4b0342c81372e05998e770e64ad0cf8c" ns2:_="">
    <xsd:import namespace="89f4cd83-a2d3-4405-9b45-6aff5241ff8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f4cd83-a2d3-4405-9b45-6aff5241ff8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206630-931F-443A-B16F-6C306AB0F4ED}"/>
</file>

<file path=customXml/itemProps2.xml><?xml version="1.0" encoding="utf-8"?>
<ds:datastoreItem xmlns:ds="http://schemas.openxmlformats.org/officeDocument/2006/customXml" ds:itemID="{69901C11-423D-48F8-9D21-E5C9CC4BC816}"/>
</file>

<file path=customXml/itemProps3.xml><?xml version="1.0" encoding="utf-8"?>
<ds:datastoreItem xmlns:ds="http://schemas.openxmlformats.org/officeDocument/2006/customXml" ds:itemID="{BE0E7D3B-8F6C-4656-AC62-86FE6616FD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INSTR</vt:lpstr>
      <vt:lpstr>CHECKLIST</vt:lpstr>
      <vt:lpstr>DB</vt:lpstr>
      <vt:lpstr>img</vt:lpstr>
      <vt:lpstr>DATA</vt:lpstr>
      <vt:lpstr>LISTAS</vt:lpstr>
      <vt:lpstr>LANG</vt:lpstr>
      <vt:lpstr>LANG!PAHOMTS0000135E</vt:lpstr>
      <vt:lpstr>CHECKLIST!Print_Area</vt:lpstr>
      <vt:lpstr>DB!Print_Area</vt:lpstr>
      <vt:lpstr>INSTR!Print_Area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2020-10-01T20:02:04Z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68c8839b-5a25-445f-abab-a9e6942d146c</vt:lpwstr>
  </property>
  <property fmtid="{D5CDD505-2E9C-101B-9397-08002B2CF9AE}" pid="3" name="ContentTypeId">
    <vt:lpwstr>0x01010076D035A163BC0046A41C2EBE1E58AFFF</vt:lpwstr>
  </property>
</Properties>
</file>